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CL 72 X Via 40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G16" i="4684" l="1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N23" i="4678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B10" i="4681" l="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9" i="4688" l="1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<sst xmlns="http://schemas.openxmlformats.org/spreadsheetml/2006/main" count="793" uniqueCount="144">
  <si>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</si>
  <si>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</si>
  <si>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</si>
  <si>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</si>
  <si>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</si>
  <si>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</si>
  <si>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</si>
  <si>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</si>
  <si>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</si>
  <si>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</si>
  <si>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</si>
  <si>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</si>
  <si>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</si>
  <si>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</si>
  <si>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</si>
  <si>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</si>
  <si>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</si>
  <si>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</si>
  <si>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</si>
  <si>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</si>
  <si>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</si>
  <si>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</si>
  <si>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</si>
  <si>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</si>
  <si>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</si>
  <si>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</si>
  <si>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</si>
  <si>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</si>
  <si>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</si>
  <si>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</si>
  <si>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</si>
  <si>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</si>
  <si>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</si>
  <si>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</si>
  <si>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</si>
  <si>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</si>
  <si>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</si>
  <si>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</si>
  <si>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</si>
  <si>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</si>
  <si>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</si>
  <si>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</si>
  <si>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</si>
  <si>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</si>
  <si>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</si>
  <si>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</si>
  <si>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</si>
  <si>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</si>
  <si>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</si>
  <si>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</si>
  <si>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</si>
  <si>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</si>
  <si>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</si>
  <si>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</si>
  <si>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</si>
  <si>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</si>
  <si>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</si>
  <si>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</si>
  <si>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</si>
  <si>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</si>
  <si>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</si>
  <si>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</si>
  <si>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</si>
  <si>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</si>
  <si>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</si>
  <si>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</si>
  <si>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</si>
  <si>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</si>
  <si>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</si>
  <si>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</si>
  <si>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</si>
  <si>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</si>
  <si>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</si>
  <si>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</si>
  <si>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</si>
  <si>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</si>
  <si>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</si>
  <si>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</si>
  <si>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</si>
  <si>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</si>
  <si>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</si>
  <si>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</si>
  <si>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</si>
  <si>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</si>
  <si>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</si>
  <si>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</si>
  <si>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</si>
  <si>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</si>
  <si>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</si>
  <si>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</si>
  <si>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</si>
  <si>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</si>
  <si>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</si>
  <si>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</si>
  <si>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</si>
  <si>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</si>
  <si>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</si>
  <si>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</si>
  <si>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</si>
  <si>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</si>
  <si>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</si>
  <si>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</si>
  <si>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</si>
  <si>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</si>
  <si>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</si>
  <si>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</si>
  <si>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</si>
  <si>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</si>
  <si>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</si>
  <si>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</si>
  <si>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</si>
  <si>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</si>
  <si>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</si>
  <si>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</si>
  <si>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</si>
  <si>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</si>
  <si>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</si>
  <si>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</si>
  <si>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</si>
  <si>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</si>
  <si>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</si>
  <si>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</si>
  <si>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</si>
  <si>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</si>
  <si>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</si>
  <si>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</si>
  <si>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</si>
  <si>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</si>
  <si>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</si>
  <si>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</si>
  <si>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</si>
  <si>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</si>
  <si>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</si>
  <si>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</si>
  <si>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</si>
  <si>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</si>
  <si>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JULIO VASQUEZ</t>
  </si>
  <si>
    <t>GEOVANNIS GONZALEZ</t>
  </si>
  <si>
    <t xml:space="preserve">VOL MAX </t>
  </si>
  <si>
    <t>85V40</t>
  </si>
  <si>
    <t>CL 72 - VIA 40</t>
  </si>
  <si>
    <t>ADOLFREDO FLOREZ</t>
  </si>
  <si>
    <t>8:45 - :9:45</t>
  </si>
  <si>
    <t>BICICLETAS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</si>
</sst>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942504"/>
        <c:axId val="496942896"/>
      </c:barChart>
      <c:catAx>
        <c:axId val="496942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94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942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942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6</c:v>
                </c:pt>
                <c:pt idx="1">
                  <c:v>4</c:v>
                </c:pt>
                <c:pt idx="2">
                  <c:v>2</c:v>
                </c:pt>
                <c:pt idx="3">
                  <c:v>6</c:v>
                </c:pt>
                <c:pt idx="4">
                  <c:v>4</c:v>
                </c:pt>
                <c:pt idx="5">
                  <c:v>5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274648"/>
        <c:axId val="255275040"/>
      </c:barChart>
      <c:catAx>
        <c:axId val="255274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2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275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274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275824"/>
        <c:axId val="255276216"/>
      </c:barChart>
      <c:catAx>
        <c:axId val="25527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276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276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27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4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277000"/>
        <c:axId val="255277392"/>
      </c:barChart>
      <c:catAx>
        <c:axId val="255277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27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277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277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6.5</c:v>
                </c:pt>
                <c:pt idx="1">
                  <c:v>4.5</c:v>
                </c:pt>
                <c:pt idx="2">
                  <c:v>1.5</c:v>
                </c:pt>
                <c:pt idx="3">
                  <c:v>5</c:v>
                </c:pt>
                <c:pt idx="4">
                  <c:v>4.5</c:v>
                </c:pt>
                <c:pt idx="5">
                  <c:v>6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278176"/>
        <c:axId val="255278568"/>
      </c:barChart>
      <c:catAx>
        <c:axId val="25527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278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278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278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3.5</c:v>
                </c:pt>
                <c:pt idx="1">
                  <c:v>6.5</c:v>
                </c:pt>
                <c:pt idx="2">
                  <c:v>6.5</c:v>
                </c:pt>
                <c:pt idx="3">
                  <c:v>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279352"/>
        <c:axId val="255279744"/>
      </c:barChart>
      <c:catAx>
        <c:axId val="255279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27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27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279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</c:v>
                </c:pt>
                <c:pt idx="1">
                  <c:v>3.5</c:v>
                </c:pt>
                <c:pt idx="2">
                  <c:v>3</c:v>
                </c:pt>
                <c:pt idx="3">
                  <c:v>4.5</c:v>
                </c:pt>
                <c:pt idx="4">
                  <c:v>5.5</c:v>
                </c:pt>
                <c:pt idx="5">
                  <c:v>0.5</c:v>
                </c:pt>
                <c:pt idx="6">
                  <c:v>1.5</c:v>
                </c:pt>
                <c:pt idx="7">
                  <c:v>1.5</c:v>
                </c:pt>
                <c:pt idx="8">
                  <c:v>1</c:v>
                </c:pt>
                <c:pt idx="9">
                  <c:v>1.5</c:v>
                </c:pt>
                <c:pt idx="10">
                  <c:v>1.5</c:v>
                </c:pt>
                <c:pt idx="11">
                  <c:v>2.5</c:v>
                </c:pt>
                <c:pt idx="12">
                  <c:v>1</c:v>
                </c:pt>
                <c:pt idx="13">
                  <c:v>5</c:v>
                </c:pt>
                <c:pt idx="14">
                  <c:v>0.5</c:v>
                </c:pt>
                <c:pt idx="15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280528"/>
        <c:axId val="255280920"/>
      </c:barChart>
      <c:catAx>
        <c:axId val="25528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280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280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28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9">
                  <c:v>3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5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10</c:v>
                </c:pt>
                <c:pt idx="4">
                  <c:v>8</c:v>
                </c:pt>
                <c:pt idx="5">
                  <c:v>11</c:v>
                </c:pt>
                <c:pt idx="6">
                  <c:v>12</c:v>
                </c:pt>
                <c:pt idx="7">
                  <c:v>14</c:v>
                </c:pt>
                <c:pt idx="8">
                  <c:v>15</c:v>
                </c:pt>
                <c:pt idx="9">
                  <c:v>11</c:v>
                </c:pt>
                <c:pt idx="13">
                  <c:v>8</c:v>
                </c:pt>
                <c:pt idx="14">
                  <c:v>14</c:v>
                </c:pt>
                <c:pt idx="15">
                  <c:v>12</c:v>
                </c:pt>
                <c:pt idx="16">
                  <c:v>10</c:v>
                </c:pt>
                <c:pt idx="17">
                  <c:v>10</c:v>
                </c:pt>
                <c:pt idx="18">
                  <c:v>5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11</c:v>
                </c:pt>
                <c:pt idx="24">
                  <c:v>9</c:v>
                </c:pt>
                <c:pt idx="25">
                  <c:v>6</c:v>
                </c:pt>
                <c:pt idx="29">
                  <c:v>32</c:v>
                </c:pt>
                <c:pt idx="30">
                  <c:v>27</c:v>
                </c:pt>
                <c:pt idx="31">
                  <c:v>20</c:v>
                </c:pt>
                <c:pt idx="32">
                  <c:v>11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18</c:v>
                </c:pt>
                <c:pt idx="4">
                  <c:v>16</c:v>
                </c:pt>
                <c:pt idx="5">
                  <c:v>17</c:v>
                </c:pt>
                <c:pt idx="6">
                  <c:v>17</c:v>
                </c:pt>
                <c:pt idx="7">
                  <c:v>13</c:v>
                </c:pt>
                <c:pt idx="8">
                  <c:v>11</c:v>
                </c:pt>
                <c:pt idx="9">
                  <c:v>7</c:v>
                </c:pt>
                <c:pt idx="13">
                  <c:v>11</c:v>
                </c:pt>
                <c:pt idx="14">
                  <c:v>10</c:v>
                </c:pt>
                <c:pt idx="15">
                  <c:v>8</c:v>
                </c:pt>
                <c:pt idx="16">
                  <c:v>9</c:v>
                </c:pt>
                <c:pt idx="17">
                  <c:v>7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9">
                  <c:v>12</c:v>
                </c:pt>
                <c:pt idx="30">
                  <c:v>12</c:v>
                </c:pt>
                <c:pt idx="31">
                  <c:v>7</c:v>
                </c:pt>
                <c:pt idx="32">
                  <c:v>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35</c:v>
                </c:pt>
                <c:pt idx="4">
                  <c:v>31</c:v>
                </c:pt>
                <c:pt idx="5">
                  <c:v>34</c:v>
                </c:pt>
                <c:pt idx="6">
                  <c:v>37</c:v>
                </c:pt>
                <c:pt idx="7">
                  <c:v>33</c:v>
                </c:pt>
                <c:pt idx="8">
                  <c:v>32</c:v>
                </c:pt>
                <c:pt idx="9">
                  <c:v>24</c:v>
                </c:pt>
                <c:pt idx="13">
                  <c:v>28</c:v>
                </c:pt>
                <c:pt idx="14">
                  <c:v>33</c:v>
                </c:pt>
                <c:pt idx="15">
                  <c:v>27</c:v>
                </c:pt>
                <c:pt idx="16">
                  <c:v>24</c:v>
                </c:pt>
                <c:pt idx="17">
                  <c:v>18</c:v>
                </c:pt>
                <c:pt idx="18">
                  <c:v>9</c:v>
                </c:pt>
                <c:pt idx="19">
                  <c:v>11</c:v>
                </c:pt>
                <c:pt idx="20">
                  <c:v>11</c:v>
                </c:pt>
                <c:pt idx="21">
                  <c:v>13</c:v>
                </c:pt>
                <c:pt idx="22">
                  <c:v>13</c:v>
                </c:pt>
                <c:pt idx="23">
                  <c:v>20</c:v>
                </c:pt>
                <c:pt idx="24">
                  <c:v>18</c:v>
                </c:pt>
                <c:pt idx="25">
                  <c:v>14</c:v>
                </c:pt>
                <c:pt idx="29">
                  <c:v>48</c:v>
                </c:pt>
                <c:pt idx="30">
                  <c:v>41</c:v>
                </c:pt>
                <c:pt idx="31">
                  <c:v>28</c:v>
                </c:pt>
                <c:pt idx="32">
                  <c:v>15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588232"/>
        <c:axId val="497588624"/>
      </c:lineChart>
      <c:catAx>
        <c:axId val="4975882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758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5886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975882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6943680"/>
        <c:axId val="496944072"/>
      </c:barChart>
      <c:catAx>
        <c:axId val="49694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944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944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694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3300992"/>
        <c:axId val="493301384"/>
      </c:barChart>
      <c:catAx>
        <c:axId val="49330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301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301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300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3302168"/>
        <c:axId val="493302560"/>
      </c:barChart>
      <c:catAx>
        <c:axId val="493302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30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302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302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3303344"/>
        <c:axId val="493303736"/>
      </c:barChart>
      <c:catAx>
        <c:axId val="49330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303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303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303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3304520"/>
        <c:axId val="493304912"/>
      </c:barChart>
      <c:catAx>
        <c:axId val="493304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30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304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304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3305696"/>
        <c:axId val="493306088"/>
      </c:barChart>
      <c:catAx>
        <c:axId val="49330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30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306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30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3306872"/>
        <c:axId val="493307264"/>
      </c:barChart>
      <c:catAx>
        <c:axId val="493306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30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3072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306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93308048"/>
        <c:axId val="255273864"/>
      </c:barChart>
      <c:catAx>
        <c:axId val="49330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273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273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9330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Normal="100" workbookViewId="0">
      <selection activeCell="W19" sqref="W19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4" t="s">
        <v>56</v>
      </c>
      <c r="B5" s="164"/>
      <c r="C5" s="164"/>
      <c r="D5" s="174" t="s">
        <v>140</v>
      </c>
      <c r="E5" s="174"/>
      <c r="F5" s="174"/>
      <c r="G5" s="174"/>
      <c r="H5" s="174"/>
      <c r="I5" s="164" t="s">
        <v>53</v>
      </c>
      <c r="J5" s="164"/>
      <c r="K5" s="164"/>
      <c r="L5" s="175">
        <v>2285</v>
      </c>
      <c r="M5" s="175"/>
      <c r="N5" s="175"/>
      <c r="O5" s="12"/>
      <c r="P5" s="164" t="s">
        <v>57</v>
      </c>
      <c r="Q5" s="164"/>
      <c r="R5" s="164"/>
      <c r="S5" s="173" t="s">
        <v>63</v>
      </c>
      <c r="T5" s="173"/>
      <c r="U5" s="173"/>
    </row>
    <row r="6" spans="1:21" ht="12.75" customHeight="1" x14ac:dyDescent="0.2">
      <c r="A6" s="164" t="s">
        <v>55</v>
      </c>
      <c r="B6" s="164"/>
      <c r="C6" s="164"/>
      <c r="D6" s="171" t="s">
        <v>136</v>
      </c>
      <c r="E6" s="171"/>
      <c r="F6" s="171"/>
      <c r="G6" s="171"/>
      <c r="H6" s="171"/>
      <c r="I6" s="164" t="s">
        <v>59</v>
      </c>
      <c r="J6" s="164"/>
      <c r="K6" s="164"/>
      <c r="L6" s="176">
        <v>2</v>
      </c>
      <c r="M6" s="176"/>
      <c r="N6" s="176"/>
      <c r="O6" s="42"/>
      <c r="P6" s="164" t="s">
        <v>58</v>
      </c>
      <c r="Q6" s="164"/>
      <c r="R6" s="164"/>
      <c r="S6" s="169">
        <v>43971</v>
      </c>
      <c r="T6" s="169"/>
      <c r="U6" s="169"/>
    </row>
    <row r="7" spans="1:21" ht="11.2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1" ht="12" customHeight="1" x14ac:dyDescent="0.2">
      <c r="A9" s="163"/>
      <c r="B9" s="15" t="s">
        <v>143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143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143</v>
      </c>
      <c r="Q9" s="17" t="s">
        <v>0</v>
      </c>
      <c r="R9" s="15" t="s">
        <v>2</v>
      </c>
      <c r="S9" s="16" t="s">
        <v>3</v>
      </c>
      <c r="T9" s="163"/>
      <c r="U9" s="162"/>
    </row>
    <row r="10" spans="1:21" ht="24" customHeight="1" x14ac:dyDescent="0.2">
      <c r="A10" s="18" t="s">
        <v>11</v>
      </c>
      <c r="B10" s="46">
        <v>2</v>
      </c>
      <c r="C10" s="46"/>
      <c r="D10" s="46"/>
      <c r="E10" s="46"/>
      <c r="F10" s="6">
        <f>B10</f>
        <v>2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1</v>
      </c>
      <c r="O10" s="19" t="s">
        <v>43</v>
      </c>
      <c r="P10" s="46">
        <v>2</v>
      </c>
      <c r="Q10" s="46"/>
      <c r="R10" s="46"/>
      <c r="S10" s="46"/>
      <c r="T10" s="6">
        <f>P10</f>
        <v>2</v>
      </c>
      <c r="U10" s="36"/>
    </row>
    <row r="11" spans="1:21" ht="24" customHeight="1" x14ac:dyDescent="0.2">
      <c r="A11" s="18" t="s">
        <v>14</v>
      </c>
      <c r="B11" s="46">
        <v>0</v>
      </c>
      <c r="C11" s="46"/>
      <c r="D11" s="46"/>
      <c r="E11" s="46"/>
      <c r="F11" s="6">
        <f t="shared" ref="F11:F22" si="0">B11</f>
        <v>0</v>
      </c>
      <c r="G11" s="2"/>
      <c r="H11" s="19" t="s">
        <v>5</v>
      </c>
      <c r="I11" s="46">
        <v>0</v>
      </c>
      <c r="J11" s="46"/>
      <c r="K11" s="46"/>
      <c r="L11" s="46"/>
      <c r="M11" s="6">
        <f t="shared" ref="M11:M22" si="1">I11</f>
        <v>0</v>
      </c>
      <c r="N11" s="9">
        <f>F21+F22+M10+M11</f>
        <v>1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</row>
    <row r="12" spans="1:21" ht="24" customHeight="1" x14ac:dyDescent="0.2">
      <c r="A12" s="18" t="s">
        <v>17</v>
      </c>
      <c r="B12" s="46">
        <v>0</v>
      </c>
      <c r="C12" s="46"/>
      <c r="D12" s="46"/>
      <c r="E12" s="46"/>
      <c r="F12" s="6">
        <f t="shared" si="0"/>
        <v>0</v>
      </c>
      <c r="G12" s="2"/>
      <c r="H12" s="19" t="s">
        <v>6</v>
      </c>
      <c r="I12" s="46">
        <v>0</v>
      </c>
      <c r="J12" s="46"/>
      <c r="K12" s="46"/>
      <c r="L12" s="46"/>
      <c r="M12" s="6">
        <f t="shared" si="1"/>
        <v>0</v>
      </c>
      <c r="N12" s="2">
        <f>F22+M10+M11+M12</f>
        <v>0</v>
      </c>
      <c r="O12" s="19" t="s">
        <v>32</v>
      </c>
      <c r="P12" s="46">
        <v>0</v>
      </c>
      <c r="Q12" s="46"/>
      <c r="R12" s="46"/>
      <c r="S12" s="46"/>
      <c r="T12" s="6">
        <f t="shared" si="2"/>
        <v>0</v>
      </c>
      <c r="U12" s="2"/>
    </row>
    <row r="13" spans="1:21" ht="24" customHeight="1" x14ac:dyDescent="0.2">
      <c r="A13" s="18" t="s">
        <v>19</v>
      </c>
      <c r="B13" s="46">
        <v>0</v>
      </c>
      <c r="C13" s="46"/>
      <c r="D13" s="46"/>
      <c r="E13" s="46"/>
      <c r="F13" s="6">
        <f t="shared" si="0"/>
        <v>0</v>
      </c>
      <c r="G13" s="2">
        <f t="shared" ref="G13:G19" si="3">F10+F11+F12+F13</f>
        <v>2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4">M10+M11+M12+M13</f>
        <v>0</v>
      </c>
      <c r="O13" s="19" t="s">
        <v>33</v>
      </c>
      <c r="P13" s="46">
        <v>0</v>
      </c>
      <c r="Q13" s="46"/>
      <c r="R13" s="46"/>
      <c r="S13" s="46"/>
      <c r="T13" s="6">
        <f t="shared" si="2"/>
        <v>0</v>
      </c>
      <c r="U13" s="2">
        <f t="shared" ref="U13:U21" si="5">T10+T11+T12+T13</f>
        <v>3</v>
      </c>
    </row>
    <row r="14" spans="1:21" ht="24" customHeight="1" x14ac:dyDescent="0.2">
      <c r="A14" s="18" t="s">
        <v>21</v>
      </c>
      <c r="B14" s="46">
        <v>0</v>
      </c>
      <c r="C14" s="46"/>
      <c r="D14" s="46"/>
      <c r="E14" s="46"/>
      <c r="F14" s="6">
        <f t="shared" si="0"/>
        <v>0</v>
      </c>
      <c r="G14" s="2">
        <f t="shared" si="3"/>
        <v>0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4"/>
        <v>0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</v>
      </c>
    </row>
    <row r="15" spans="1:21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3"/>
        <v>0</v>
      </c>
      <c r="H15" s="19" t="s">
        <v>12</v>
      </c>
      <c r="I15" s="46">
        <v>0</v>
      </c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0</v>
      </c>
    </row>
    <row r="16" spans="1:21" ht="24" customHeight="1" x14ac:dyDescent="0.2">
      <c r="A16" s="18" t="s">
        <v>39</v>
      </c>
      <c r="B16" s="46">
        <v>0</v>
      </c>
      <c r="C16" s="46"/>
      <c r="D16" s="46"/>
      <c r="E16" s="46"/>
      <c r="F16" s="6">
        <f t="shared" si="0"/>
        <v>0</v>
      </c>
      <c r="G16" s="2">
        <f t="shared" si="3"/>
        <v>0</v>
      </c>
      <c r="H16" s="19" t="s">
        <v>15</v>
      </c>
      <c r="I16" s="46">
        <v>0</v>
      </c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</row>
    <row r="17" spans="1:21" ht="24" customHeight="1" x14ac:dyDescent="0.2">
      <c r="A17" s="18" t="s">
        <v>40</v>
      </c>
      <c r="B17" s="46">
        <v>0</v>
      </c>
      <c r="C17" s="46"/>
      <c r="D17" s="46"/>
      <c r="E17" s="46"/>
      <c r="F17" s="6">
        <f t="shared" si="0"/>
        <v>0</v>
      </c>
      <c r="G17" s="2">
        <f t="shared" si="3"/>
        <v>0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3"/>
        <v>1</v>
      </c>
      <c r="H18" s="19" t="s">
        <v>20</v>
      </c>
      <c r="I18" s="46">
        <v>0</v>
      </c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3"/>
        <v>2</v>
      </c>
      <c r="H19" s="20" t="s">
        <v>22</v>
      </c>
      <c r="I19" s="45">
        <v>0</v>
      </c>
      <c r="J19" s="45"/>
      <c r="K19" s="45"/>
      <c r="L19" s="45"/>
      <c r="M19" s="6">
        <f t="shared" si="1"/>
        <v>0</v>
      </c>
      <c r="N19" s="2">
        <f>M16+M17+M18+M19</f>
        <v>0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0</v>
      </c>
      <c r="C20" s="45"/>
      <c r="D20" s="45"/>
      <c r="E20" s="45"/>
      <c r="F20" s="8">
        <f t="shared" si="0"/>
        <v>0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4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1</v>
      </c>
      <c r="C21" s="46"/>
      <c r="D21" s="46"/>
      <c r="E21" s="46"/>
      <c r="F21" s="6">
        <f t="shared" si="0"/>
        <v>1</v>
      </c>
      <c r="G21" s="36"/>
      <c r="H21" s="20" t="s">
        <v>25</v>
      </c>
      <c r="I21" s="46">
        <v>0</v>
      </c>
      <c r="J21" s="46"/>
      <c r="K21" s="46"/>
      <c r="L21" s="46"/>
      <c r="M21" s="6">
        <f t="shared" si="1"/>
        <v>0</v>
      </c>
      <c r="N21" s="2">
        <f>M18+M19+M20+M21</f>
        <v>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0</v>
      </c>
      <c r="C22" s="46"/>
      <c r="D22" s="46"/>
      <c r="E22" s="46"/>
      <c r="F22" s="6">
        <f t="shared" si="0"/>
        <v>0</v>
      </c>
      <c r="G22" s="2"/>
      <c r="H22" s="21" t="s">
        <v>26</v>
      </c>
      <c r="I22" s="47">
        <v>0</v>
      </c>
      <c r="J22" s="47"/>
      <c r="K22" s="47"/>
      <c r="L22" s="47"/>
      <c r="M22" s="6">
        <f t="shared" si="1"/>
        <v>0</v>
      </c>
      <c r="N22" s="3">
        <f>M19+M20+M21+M22</f>
        <v>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2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4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3</v>
      </c>
    </row>
    <row r="24" spans="1:21" ht="1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92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P9" sqref="P9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72 - VIA 40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2285</v>
      </c>
      <c r="M5" s="175"/>
      <c r="N5" s="175"/>
      <c r="O5" s="12"/>
      <c r="P5" s="164" t="s">
        <v>57</v>
      </c>
      <c r="Q5" s="164"/>
      <c r="R5" s="164"/>
      <c r="S5" s="173" t="s">
        <v>61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90" t="s">
        <v>137</v>
      </c>
      <c r="E6" s="190"/>
      <c r="F6" s="190"/>
      <c r="G6" s="190"/>
      <c r="H6" s="190"/>
      <c r="I6" s="164" t="s">
        <v>59</v>
      </c>
      <c r="J6" s="164"/>
      <c r="K6" s="164"/>
      <c r="L6" s="176">
        <v>2</v>
      </c>
      <c r="M6" s="176"/>
      <c r="N6" s="176"/>
      <c r="O6" s="42"/>
      <c r="P6" s="164" t="s">
        <v>58</v>
      </c>
      <c r="Q6" s="164"/>
      <c r="R6" s="164"/>
      <c r="S6" s="169">
        <f>'G-1'!S6:U6</f>
        <v>43971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143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143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143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1</v>
      </c>
      <c r="C10" s="46"/>
      <c r="D10" s="46"/>
      <c r="E10" s="46"/>
      <c r="F10" s="6">
        <f>B10</f>
        <v>1</v>
      </c>
      <c r="G10" s="2"/>
      <c r="H10" s="19" t="s">
        <v>4</v>
      </c>
      <c r="I10" s="46">
        <v>4</v>
      </c>
      <c r="J10" s="46"/>
      <c r="K10" s="46"/>
      <c r="L10" s="46"/>
      <c r="M10" s="6">
        <f>I10</f>
        <v>4</v>
      </c>
      <c r="N10" s="9">
        <f>F20+F21+F22+M10</f>
        <v>8</v>
      </c>
      <c r="O10" s="19" t="s">
        <v>43</v>
      </c>
      <c r="P10" s="46">
        <v>0</v>
      </c>
      <c r="Q10" s="46"/>
      <c r="R10" s="46"/>
      <c r="S10" s="46"/>
      <c r="T10" s="6">
        <f>P10</f>
        <v>0</v>
      </c>
      <c r="U10" s="10"/>
      <c r="AB10" s="1"/>
    </row>
    <row r="11" spans="1:28" ht="24" customHeight="1" x14ac:dyDescent="0.2">
      <c r="A11" s="18" t="s">
        <v>14</v>
      </c>
      <c r="B11" s="46">
        <v>2</v>
      </c>
      <c r="C11" s="46"/>
      <c r="D11" s="46"/>
      <c r="E11" s="46"/>
      <c r="F11" s="6">
        <f t="shared" ref="F11:F22" si="0">B11</f>
        <v>2</v>
      </c>
      <c r="G11" s="2"/>
      <c r="H11" s="19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9">
        <f>F21+F22+M10+M11</f>
        <v>8</v>
      </c>
      <c r="O11" s="19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2"/>
      <c r="AB11" s="1"/>
    </row>
    <row r="12" spans="1:28" ht="24" customHeight="1" x14ac:dyDescent="0.2">
      <c r="A12" s="18" t="s">
        <v>17</v>
      </c>
      <c r="B12" s="46">
        <v>0</v>
      </c>
      <c r="C12" s="46"/>
      <c r="D12" s="46"/>
      <c r="E12" s="46"/>
      <c r="F12" s="6">
        <f t="shared" si="0"/>
        <v>0</v>
      </c>
      <c r="G12" s="2"/>
      <c r="H12" s="19" t="s">
        <v>6</v>
      </c>
      <c r="I12" s="46">
        <v>0</v>
      </c>
      <c r="J12" s="46"/>
      <c r="K12" s="46"/>
      <c r="L12" s="46"/>
      <c r="M12" s="6">
        <f t="shared" si="1"/>
        <v>0</v>
      </c>
      <c r="N12" s="2">
        <f>F22+M10+M11+M12</f>
        <v>7</v>
      </c>
      <c r="O12" s="19" t="s">
        <v>32</v>
      </c>
      <c r="P12" s="46">
        <v>1</v>
      </c>
      <c r="Q12" s="46"/>
      <c r="R12" s="46"/>
      <c r="S12" s="46"/>
      <c r="T12" s="6">
        <f t="shared" si="2"/>
        <v>1</v>
      </c>
      <c r="U12" s="2"/>
      <c r="AB12" s="1"/>
    </row>
    <row r="13" spans="1:28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 t="shared" ref="G13:G19" si="3">F10+F11+F12+F13</f>
        <v>5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4">M10+M11+M12+M13</f>
        <v>5</v>
      </c>
      <c r="O13" s="19" t="s">
        <v>33</v>
      </c>
      <c r="P13" s="46">
        <v>0</v>
      </c>
      <c r="Q13" s="46"/>
      <c r="R13" s="46"/>
      <c r="S13" s="46"/>
      <c r="T13" s="6">
        <f t="shared" si="2"/>
        <v>0</v>
      </c>
      <c r="U13" s="2">
        <f t="shared" ref="U13:U21" si="5">T10+T11+T12+T13</f>
        <v>1</v>
      </c>
      <c r="AB13" s="79">
        <v>212.5</v>
      </c>
    </row>
    <row r="14" spans="1:28" ht="24" customHeight="1" x14ac:dyDescent="0.2">
      <c r="A14" s="18" t="s">
        <v>21</v>
      </c>
      <c r="B14" s="46">
        <v>3</v>
      </c>
      <c r="C14" s="46"/>
      <c r="D14" s="46"/>
      <c r="E14" s="46"/>
      <c r="F14" s="6">
        <f t="shared" si="0"/>
        <v>3</v>
      </c>
      <c r="G14" s="2">
        <f t="shared" si="3"/>
        <v>7</v>
      </c>
      <c r="H14" s="19" t="s">
        <v>9</v>
      </c>
      <c r="I14" s="46">
        <v>0</v>
      </c>
      <c r="J14" s="46"/>
      <c r="K14" s="46"/>
      <c r="L14" s="46"/>
      <c r="M14" s="6">
        <f t="shared" si="1"/>
        <v>0</v>
      </c>
      <c r="N14" s="2">
        <f t="shared" si="4"/>
        <v>1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</v>
      </c>
      <c r="AB14" s="79">
        <v>226</v>
      </c>
    </row>
    <row r="15" spans="1:28" ht="24" customHeight="1" x14ac:dyDescent="0.2">
      <c r="A15" s="18" t="s">
        <v>23</v>
      </c>
      <c r="B15" s="46">
        <v>1</v>
      </c>
      <c r="C15" s="46"/>
      <c r="D15" s="46"/>
      <c r="E15" s="46"/>
      <c r="F15" s="6">
        <f t="shared" si="0"/>
        <v>1</v>
      </c>
      <c r="G15" s="2">
        <f t="shared" si="3"/>
        <v>6</v>
      </c>
      <c r="H15" s="19" t="s">
        <v>12</v>
      </c>
      <c r="I15" s="46">
        <v>0</v>
      </c>
      <c r="J15" s="46"/>
      <c r="K15" s="46"/>
      <c r="L15" s="46"/>
      <c r="M15" s="6">
        <f t="shared" si="1"/>
        <v>0</v>
      </c>
      <c r="N15" s="2">
        <f t="shared" si="4"/>
        <v>0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1</v>
      </c>
      <c r="AB15" s="79">
        <v>233.5</v>
      </c>
    </row>
    <row r="16" spans="1:28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>F13+F14+F15+F16</f>
        <v>8</v>
      </c>
      <c r="H16" s="19" t="s">
        <v>15</v>
      </c>
      <c r="I16" s="46">
        <v>0</v>
      </c>
      <c r="J16" s="46"/>
      <c r="K16" s="46"/>
      <c r="L16" s="46"/>
      <c r="M16" s="6">
        <f t="shared" si="1"/>
        <v>0</v>
      </c>
      <c r="N16" s="2">
        <f t="shared" si="4"/>
        <v>0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0</v>
      </c>
      <c r="AB16" s="79">
        <v>234</v>
      </c>
    </row>
    <row r="17" spans="1:28" ht="24" customHeight="1" x14ac:dyDescent="0.2">
      <c r="A17" s="18" t="s">
        <v>40</v>
      </c>
      <c r="B17" s="46">
        <v>0</v>
      </c>
      <c r="C17" s="46"/>
      <c r="D17" s="46"/>
      <c r="E17" s="46"/>
      <c r="F17" s="6">
        <f t="shared" si="0"/>
        <v>0</v>
      </c>
      <c r="G17" s="2">
        <f t="shared" si="3"/>
        <v>6</v>
      </c>
      <c r="H17" s="19" t="s">
        <v>18</v>
      </c>
      <c r="I17" s="46">
        <v>0</v>
      </c>
      <c r="J17" s="46"/>
      <c r="K17" s="46"/>
      <c r="L17" s="46"/>
      <c r="M17" s="6">
        <f t="shared" si="1"/>
        <v>0</v>
      </c>
      <c r="N17" s="2">
        <f t="shared" si="4"/>
        <v>0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3"/>
        <v>5</v>
      </c>
      <c r="H18" s="19" t="s">
        <v>20</v>
      </c>
      <c r="I18" s="46">
        <v>0</v>
      </c>
      <c r="J18" s="46"/>
      <c r="K18" s="46"/>
      <c r="L18" s="46"/>
      <c r="M18" s="6">
        <f t="shared" si="1"/>
        <v>0</v>
      </c>
      <c r="N18" s="2">
        <f t="shared" si="4"/>
        <v>0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0</v>
      </c>
      <c r="C19" s="47"/>
      <c r="D19" s="47"/>
      <c r="E19" s="47"/>
      <c r="F19" s="7">
        <f t="shared" si="0"/>
        <v>0</v>
      </c>
      <c r="G19" s="3">
        <f t="shared" si="3"/>
        <v>4</v>
      </c>
      <c r="H19" s="20" t="s">
        <v>22</v>
      </c>
      <c r="I19" s="45">
        <v>1</v>
      </c>
      <c r="J19" s="45"/>
      <c r="K19" s="45"/>
      <c r="L19" s="45"/>
      <c r="M19" s="6">
        <f t="shared" si="1"/>
        <v>1</v>
      </c>
      <c r="N19" s="2">
        <f>M16+M17+M18+M19</f>
        <v>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2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1</v>
      </c>
      <c r="C21" s="46"/>
      <c r="D21" s="46"/>
      <c r="E21" s="46"/>
      <c r="F21" s="6">
        <f t="shared" si="0"/>
        <v>1</v>
      </c>
      <c r="G21" s="36"/>
      <c r="H21" s="20" t="s">
        <v>25</v>
      </c>
      <c r="I21" s="46">
        <v>0</v>
      </c>
      <c r="J21" s="46"/>
      <c r="K21" s="46"/>
      <c r="L21" s="46"/>
      <c r="M21" s="6">
        <f t="shared" si="1"/>
        <v>0</v>
      </c>
      <c r="N21" s="2">
        <f>M18+M19+M20+M21</f>
        <v>2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2</v>
      </c>
      <c r="C22" s="46"/>
      <c r="D22" s="46"/>
      <c r="E22" s="46"/>
      <c r="F22" s="6">
        <f t="shared" si="0"/>
        <v>2</v>
      </c>
      <c r="G22" s="2"/>
      <c r="H22" s="21" t="s">
        <v>26</v>
      </c>
      <c r="I22" s="47">
        <v>0</v>
      </c>
      <c r="J22" s="47"/>
      <c r="K22" s="47"/>
      <c r="L22" s="47"/>
      <c r="M22" s="6">
        <f t="shared" si="1"/>
        <v>0</v>
      </c>
      <c r="N22" s="3">
        <f>M19+M20+M21+M22</f>
        <v>2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80" t="s">
        <v>47</v>
      </c>
      <c r="B23" s="181"/>
      <c r="C23" s="186">
        <v>36</v>
      </c>
      <c r="D23" s="187"/>
      <c r="E23" s="187"/>
      <c r="F23" s="188"/>
      <c r="G23" s="82">
        <f>MAX(G13:G19)</f>
        <v>8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8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</v>
      </c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82</v>
      </c>
      <c r="G24" s="86"/>
      <c r="H24" s="182"/>
      <c r="I24" s="183"/>
      <c r="J24" s="80" t="s">
        <v>73</v>
      </c>
      <c r="K24" s="84"/>
      <c r="L24" s="84"/>
      <c r="M24" s="85" t="s">
        <v>64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P9" sqref="P9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1" t="str">
        <f>'G-1'!D5:H5</f>
        <v>CL 72 - VIA 40</v>
      </c>
      <c r="E5" s="201"/>
      <c r="F5" s="201"/>
      <c r="G5" s="201"/>
      <c r="H5" s="201"/>
      <c r="I5" s="197" t="s">
        <v>53</v>
      </c>
      <c r="J5" s="197"/>
      <c r="K5" s="197"/>
      <c r="L5" s="175">
        <f>'G-1'!L5:N5</f>
        <v>2285</v>
      </c>
      <c r="M5" s="175"/>
      <c r="N5" s="175"/>
      <c r="O5" s="50"/>
      <c r="P5" s="197" t="s">
        <v>57</v>
      </c>
      <c r="Q5" s="197"/>
      <c r="R5" s="197"/>
      <c r="S5" s="175" t="s">
        <v>134</v>
      </c>
      <c r="T5" s="175"/>
      <c r="U5" s="175"/>
    </row>
    <row r="6" spans="1:28" ht="12.75" customHeight="1" x14ac:dyDescent="0.2">
      <c r="A6" s="197" t="s">
        <v>55</v>
      </c>
      <c r="B6" s="197"/>
      <c r="C6" s="197"/>
      <c r="D6" s="171" t="s">
        <v>141</v>
      </c>
      <c r="E6" s="171"/>
      <c r="F6" s="171"/>
      <c r="G6" s="171"/>
      <c r="H6" s="171"/>
      <c r="I6" s="197" t="s">
        <v>59</v>
      </c>
      <c r="J6" s="197"/>
      <c r="K6" s="197"/>
      <c r="L6" s="196">
        <v>3</v>
      </c>
      <c r="M6" s="196"/>
      <c r="N6" s="196"/>
      <c r="O6" s="54"/>
      <c r="P6" s="197" t="s">
        <v>58</v>
      </c>
      <c r="Q6" s="197"/>
      <c r="R6" s="197"/>
      <c r="S6" s="202">
        <f>'G-1'!S6:U6</f>
        <v>43971</v>
      </c>
      <c r="T6" s="202"/>
      <c r="U6" s="202"/>
    </row>
    <row r="7" spans="1:28" ht="7.5" customHeight="1" x14ac:dyDescent="0.2">
      <c r="A7" s="55"/>
      <c r="B7" s="49"/>
      <c r="C7" s="49"/>
      <c r="D7" s="49"/>
      <c r="E7" s="198"/>
      <c r="F7" s="198"/>
      <c r="G7" s="198"/>
      <c r="H7" s="198"/>
      <c r="I7" s="198"/>
      <c r="J7" s="198"/>
      <c r="K7" s="19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15" t="s">
        <v>143</v>
      </c>
      <c r="C9" s="57" t="s">
        <v>0</v>
      </c>
      <c r="D9" s="57" t="s">
        <v>2</v>
      </c>
      <c r="E9" s="58" t="s">
        <v>3</v>
      </c>
      <c r="F9" s="192"/>
      <c r="G9" s="192"/>
      <c r="H9" s="192"/>
      <c r="I9" s="15" t="s">
        <v>143</v>
      </c>
      <c r="J9" s="59" t="s">
        <v>0</v>
      </c>
      <c r="K9" s="57" t="s">
        <v>2</v>
      </c>
      <c r="L9" s="58" t="s">
        <v>3</v>
      </c>
      <c r="M9" s="192"/>
      <c r="N9" s="192"/>
      <c r="O9" s="192"/>
      <c r="P9" s="15" t="s">
        <v>143</v>
      </c>
      <c r="Q9" s="59" t="s">
        <v>0</v>
      </c>
      <c r="R9" s="57" t="s">
        <v>2</v>
      </c>
      <c r="S9" s="58" t="s">
        <v>3</v>
      </c>
      <c r="T9" s="192"/>
      <c r="U9" s="192"/>
    </row>
    <row r="10" spans="1:28" ht="24" customHeight="1" x14ac:dyDescent="0.2">
      <c r="A10" s="60" t="s">
        <v>11</v>
      </c>
      <c r="B10" s="61">
        <v>4</v>
      </c>
      <c r="C10" s="61"/>
      <c r="D10" s="61"/>
      <c r="E10" s="61"/>
      <c r="F10" s="6">
        <f>B10</f>
        <v>4</v>
      </c>
      <c r="G10" s="62"/>
      <c r="H10" s="63" t="s">
        <v>4</v>
      </c>
      <c r="I10" s="46">
        <v>2</v>
      </c>
      <c r="J10" s="46"/>
      <c r="K10" s="46"/>
      <c r="L10" s="46"/>
      <c r="M10" s="6">
        <f>I10</f>
        <v>2</v>
      </c>
      <c r="N10" s="64">
        <f>F20+F21+F22+M10</f>
        <v>8</v>
      </c>
      <c r="O10" s="63" t="s">
        <v>43</v>
      </c>
      <c r="P10" s="46">
        <v>5</v>
      </c>
      <c r="Q10" s="46"/>
      <c r="R10" s="46"/>
      <c r="S10" s="46"/>
      <c r="T10" s="6">
        <f>P10</f>
        <v>5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3</v>
      </c>
      <c r="C11" s="61"/>
      <c r="D11" s="61"/>
      <c r="E11" s="61"/>
      <c r="F11" s="6">
        <f t="shared" ref="F11:F22" si="0">B11</f>
        <v>3</v>
      </c>
      <c r="G11" s="62"/>
      <c r="H11" s="63" t="s">
        <v>5</v>
      </c>
      <c r="I11" s="46">
        <v>6</v>
      </c>
      <c r="J11" s="46"/>
      <c r="K11" s="46"/>
      <c r="L11" s="46"/>
      <c r="M11" s="6">
        <f t="shared" ref="M11:M22" si="1">I11</f>
        <v>6</v>
      </c>
      <c r="N11" s="64">
        <f>F21+F22+M10+M11</f>
        <v>14</v>
      </c>
      <c r="O11" s="63" t="s">
        <v>44</v>
      </c>
      <c r="P11" s="46">
        <v>7</v>
      </c>
      <c r="Q11" s="46"/>
      <c r="R11" s="46"/>
      <c r="S11" s="46"/>
      <c r="T11" s="6">
        <f t="shared" ref="T11:T21" si="2">P11</f>
        <v>7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1</v>
      </c>
      <c r="C12" s="61"/>
      <c r="D12" s="61"/>
      <c r="E12" s="61"/>
      <c r="F12" s="6">
        <f t="shared" si="0"/>
        <v>1</v>
      </c>
      <c r="G12" s="62"/>
      <c r="H12" s="63" t="s">
        <v>6</v>
      </c>
      <c r="I12" s="46">
        <v>1</v>
      </c>
      <c r="J12" s="46"/>
      <c r="K12" s="46"/>
      <c r="L12" s="46"/>
      <c r="M12" s="6">
        <f t="shared" si="1"/>
        <v>1</v>
      </c>
      <c r="N12" s="62">
        <f>F22+M10+M11+M12</f>
        <v>12</v>
      </c>
      <c r="O12" s="63" t="s">
        <v>32</v>
      </c>
      <c r="P12" s="46">
        <v>9</v>
      </c>
      <c r="Q12" s="46"/>
      <c r="R12" s="46"/>
      <c r="S12" s="46"/>
      <c r="T12" s="6">
        <f t="shared" si="2"/>
        <v>9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2</v>
      </c>
      <c r="C13" s="61"/>
      <c r="D13" s="61"/>
      <c r="E13" s="61"/>
      <c r="F13" s="6">
        <f t="shared" si="0"/>
        <v>2</v>
      </c>
      <c r="G13" s="62">
        <f t="shared" ref="G13:G19" si="3">F10+F11+F12+F13</f>
        <v>10</v>
      </c>
      <c r="H13" s="63" t="s">
        <v>7</v>
      </c>
      <c r="I13" s="46">
        <v>1</v>
      </c>
      <c r="J13" s="46"/>
      <c r="K13" s="46"/>
      <c r="L13" s="46"/>
      <c r="M13" s="6">
        <f t="shared" si="1"/>
        <v>1</v>
      </c>
      <c r="N13" s="62">
        <f t="shared" ref="N13:N18" si="4">M10+M11+M12+M13</f>
        <v>10</v>
      </c>
      <c r="O13" s="63" t="s">
        <v>33</v>
      </c>
      <c r="P13" s="46">
        <v>11</v>
      </c>
      <c r="Q13" s="46"/>
      <c r="R13" s="46"/>
      <c r="S13" s="46"/>
      <c r="T13" s="6">
        <f t="shared" si="2"/>
        <v>11</v>
      </c>
      <c r="U13" s="62">
        <f t="shared" ref="U13:U21" si="5">T10+T11+T12+T13</f>
        <v>32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2</v>
      </c>
      <c r="C14" s="61"/>
      <c r="D14" s="61"/>
      <c r="E14" s="61"/>
      <c r="F14" s="6">
        <f t="shared" si="0"/>
        <v>2</v>
      </c>
      <c r="G14" s="62">
        <f t="shared" si="3"/>
        <v>8</v>
      </c>
      <c r="H14" s="63" t="s">
        <v>9</v>
      </c>
      <c r="I14" s="46">
        <v>2</v>
      </c>
      <c r="J14" s="46"/>
      <c r="K14" s="46"/>
      <c r="L14" s="46"/>
      <c r="M14" s="6">
        <f t="shared" si="1"/>
        <v>2</v>
      </c>
      <c r="N14" s="62">
        <f t="shared" si="4"/>
        <v>10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27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6</v>
      </c>
      <c r="C15" s="61"/>
      <c r="D15" s="61"/>
      <c r="E15" s="61"/>
      <c r="F15" s="6">
        <f t="shared" si="0"/>
        <v>6</v>
      </c>
      <c r="G15" s="62">
        <f t="shared" si="3"/>
        <v>11</v>
      </c>
      <c r="H15" s="63" t="s">
        <v>12</v>
      </c>
      <c r="I15" s="46">
        <v>1</v>
      </c>
      <c r="J15" s="46"/>
      <c r="K15" s="46"/>
      <c r="L15" s="46"/>
      <c r="M15" s="6">
        <f t="shared" si="1"/>
        <v>1</v>
      </c>
      <c r="N15" s="62">
        <f t="shared" si="4"/>
        <v>5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20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2</v>
      </c>
      <c r="C16" s="61"/>
      <c r="D16" s="61"/>
      <c r="E16" s="61"/>
      <c r="F16" s="6">
        <f t="shared" si="0"/>
        <v>2</v>
      </c>
      <c r="G16" s="62">
        <f t="shared" si="3"/>
        <v>12</v>
      </c>
      <c r="H16" s="63" t="s">
        <v>15</v>
      </c>
      <c r="I16" s="46">
        <v>2</v>
      </c>
      <c r="J16" s="46"/>
      <c r="K16" s="46"/>
      <c r="L16" s="46"/>
      <c r="M16" s="6">
        <f t="shared" si="1"/>
        <v>2</v>
      </c>
      <c r="N16" s="62">
        <f t="shared" si="4"/>
        <v>6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11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4</v>
      </c>
      <c r="C17" s="61"/>
      <c r="D17" s="61"/>
      <c r="E17" s="61"/>
      <c r="F17" s="6">
        <f t="shared" si="0"/>
        <v>4</v>
      </c>
      <c r="G17" s="62">
        <f t="shared" si="3"/>
        <v>14</v>
      </c>
      <c r="H17" s="63" t="s">
        <v>18</v>
      </c>
      <c r="I17" s="46">
        <v>2</v>
      </c>
      <c r="J17" s="46"/>
      <c r="K17" s="46"/>
      <c r="L17" s="46"/>
      <c r="M17" s="6">
        <f t="shared" si="1"/>
        <v>2</v>
      </c>
      <c r="N17" s="62">
        <f t="shared" si="4"/>
        <v>7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3</v>
      </c>
      <c r="C18" s="61"/>
      <c r="D18" s="61"/>
      <c r="E18" s="61"/>
      <c r="F18" s="6">
        <f t="shared" si="0"/>
        <v>3</v>
      </c>
      <c r="G18" s="62">
        <f t="shared" si="3"/>
        <v>15</v>
      </c>
      <c r="H18" s="63" t="s">
        <v>20</v>
      </c>
      <c r="I18" s="46">
        <v>3</v>
      </c>
      <c r="J18" s="46"/>
      <c r="K18" s="46"/>
      <c r="L18" s="46"/>
      <c r="M18" s="6">
        <f t="shared" si="1"/>
        <v>3</v>
      </c>
      <c r="N18" s="62">
        <f t="shared" si="4"/>
        <v>8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2</v>
      </c>
      <c r="C19" s="68"/>
      <c r="D19" s="68"/>
      <c r="E19" s="68"/>
      <c r="F19" s="7">
        <f t="shared" si="0"/>
        <v>2</v>
      </c>
      <c r="G19" s="69">
        <f t="shared" si="3"/>
        <v>11</v>
      </c>
      <c r="H19" s="70" t="s">
        <v>22</v>
      </c>
      <c r="I19" s="45">
        <v>1</v>
      </c>
      <c r="J19" s="45"/>
      <c r="K19" s="45"/>
      <c r="L19" s="45"/>
      <c r="M19" s="6">
        <f t="shared" si="1"/>
        <v>1</v>
      </c>
      <c r="N19" s="62">
        <f>M16+M17+M18+M19</f>
        <v>8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0</v>
      </c>
      <c r="C20" s="66"/>
      <c r="D20" s="66"/>
      <c r="E20" s="66"/>
      <c r="F20" s="8">
        <f t="shared" si="0"/>
        <v>0</v>
      </c>
      <c r="G20" s="72"/>
      <c r="H20" s="63" t="s">
        <v>24</v>
      </c>
      <c r="I20" s="46">
        <v>5</v>
      </c>
      <c r="J20" s="46"/>
      <c r="K20" s="46"/>
      <c r="L20" s="46"/>
      <c r="M20" s="6">
        <f t="shared" si="1"/>
        <v>5</v>
      </c>
      <c r="N20" s="62">
        <f>M17+M18+M19+M20</f>
        <v>11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3</v>
      </c>
      <c r="C21" s="61"/>
      <c r="D21" s="61"/>
      <c r="E21" s="61"/>
      <c r="F21" s="6">
        <f t="shared" si="0"/>
        <v>3</v>
      </c>
      <c r="G21" s="73"/>
      <c r="H21" s="70" t="s">
        <v>25</v>
      </c>
      <c r="I21" s="46">
        <v>0</v>
      </c>
      <c r="J21" s="46"/>
      <c r="K21" s="46"/>
      <c r="L21" s="46"/>
      <c r="M21" s="6">
        <f t="shared" si="1"/>
        <v>0</v>
      </c>
      <c r="N21" s="62">
        <f>M18+M19+M20+M21</f>
        <v>9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3</v>
      </c>
      <c r="C22" s="61"/>
      <c r="D22" s="61"/>
      <c r="E22" s="61"/>
      <c r="F22" s="6">
        <f t="shared" si="0"/>
        <v>3</v>
      </c>
      <c r="G22" s="62"/>
      <c r="H22" s="67" t="s">
        <v>26</v>
      </c>
      <c r="I22" s="47">
        <v>0</v>
      </c>
      <c r="J22" s="47"/>
      <c r="K22" s="47"/>
      <c r="L22" s="47"/>
      <c r="M22" s="6">
        <f t="shared" si="1"/>
        <v>0</v>
      </c>
      <c r="N22" s="69">
        <f>M19+M20+M21+M22</f>
        <v>6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7">
        <f>MAX(G13:G19)</f>
        <v>15</v>
      </c>
      <c r="H23" s="210" t="s">
        <v>48</v>
      </c>
      <c r="I23" s="211"/>
      <c r="J23" s="203" t="s">
        <v>50</v>
      </c>
      <c r="K23" s="204"/>
      <c r="L23" s="204"/>
      <c r="M23" s="205"/>
      <c r="N23" s="88">
        <f>MAX(N10:N22)</f>
        <v>14</v>
      </c>
      <c r="O23" s="206" t="s">
        <v>49</v>
      </c>
      <c r="P23" s="207"/>
      <c r="Q23" s="212" t="s">
        <v>50</v>
      </c>
      <c r="R23" s="213"/>
      <c r="S23" s="213"/>
      <c r="T23" s="214"/>
      <c r="U23" s="87">
        <f>MAX(U13:U21)</f>
        <v>32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1" t="s">
        <v>73</v>
      </c>
      <c r="D24" s="84"/>
      <c r="E24" s="84"/>
      <c r="F24" s="85" t="s">
        <v>142</v>
      </c>
      <c r="G24" s="86"/>
      <c r="H24" s="208"/>
      <c r="I24" s="209"/>
      <c r="J24" s="81" t="s">
        <v>73</v>
      </c>
      <c r="K24" s="84"/>
      <c r="L24" s="84"/>
      <c r="M24" s="85" t="s">
        <v>64</v>
      </c>
      <c r="N24" s="86"/>
      <c r="O24" s="208"/>
      <c r="P24" s="209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P9" sqref="P9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72 - VIA 40</v>
      </c>
      <c r="E5" s="174"/>
      <c r="F5" s="174"/>
      <c r="G5" s="174"/>
      <c r="H5" s="174"/>
      <c r="I5" s="164" t="s">
        <v>53</v>
      </c>
      <c r="J5" s="164"/>
      <c r="K5" s="164"/>
      <c r="L5" s="175">
        <f>'G-1'!L5:N5</f>
        <v>2285</v>
      </c>
      <c r="M5" s="175"/>
      <c r="N5" s="175"/>
      <c r="O5" s="12"/>
      <c r="P5" s="164" t="s">
        <v>57</v>
      </c>
      <c r="Q5" s="164"/>
      <c r="R5" s="164"/>
      <c r="S5" s="173" t="s">
        <v>94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141</v>
      </c>
      <c r="E6" s="171"/>
      <c r="F6" s="171"/>
      <c r="G6" s="171"/>
      <c r="H6" s="171"/>
      <c r="I6" s="164" t="s">
        <v>59</v>
      </c>
      <c r="J6" s="164"/>
      <c r="K6" s="164"/>
      <c r="L6" s="176">
        <v>3</v>
      </c>
      <c r="M6" s="176"/>
      <c r="N6" s="176"/>
      <c r="O6" s="42"/>
      <c r="P6" s="164" t="s">
        <v>58</v>
      </c>
      <c r="Q6" s="164"/>
      <c r="R6" s="164"/>
      <c r="S6" s="169">
        <f>'G-1'!S6:U6</f>
        <v>43971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143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143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143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6</v>
      </c>
      <c r="C10" s="46"/>
      <c r="D10" s="46"/>
      <c r="E10" s="46"/>
      <c r="F10" s="6">
        <f>B10</f>
        <v>6</v>
      </c>
      <c r="G10" s="2"/>
      <c r="H10" s="19" t="s">
        <v>4</v>
      </c>
      <c r="I10" s="46">
        <v>3</v>
      </c>
      <c r="J10" s="46"/>
      <c r="K10" s="46"/>
      <c r="L10" s="46"/>
      <c r="M10" s="6">
        <f>I10</f>
        <v>3</v>
      </c>
      <c r="N10" s="9">
        <f>F20+F21+F22+M10</f>
        <v>11</v>
      </c>
      <c r="O10" s="19" t="s">
        <v>43</v>
      </c>
      <c r="P10" s="46">
        <v>0</v>
      </c>
      <c r="Q10" s="46"/>
      <c r="R10" s="46"/>
      <c r="S10" s="46"/>
      <c r="T10" s="6">
        <f>P10</f>
        <v>0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4</v>
      </c>
      <c r="C11" s="46"/>
      <c r="D11" s="46"/>
      <c r="E11" s="46"/>
      <c r="F11" s="6">
        <f t="shared" ref="F11:F22" si="0">B11</f>
        <v>4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10</v>
      </c>
      <c r="O11" s="19" t="s">
        <v>44</v>
      </c>
      <c r="P11" s="46">
        <v>5</v>
      </c>
      <c r="Q11" s="46"/>
      <c r="R11" s="46"/>
      <c r="S11" s="46"/>
      <c r="T11" s="6">
        <f t="shared" ref="T11:T21" si="2">P11</f>
        <v>5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2</v>
      </c>
      <c r="C12" s="46"/>
      <c r="D12" s="46"/>
      <c r="E12" s="46"/>
      <c r="F12" s="6">
        <f t="shared" si="0"/>
        <v>2</v>
      </c>
      <c r="G12" s="2"/>
      <c r="H12" s="19" t="s">
        <v>6</v>
      </c>
      <c r="I12" s="46">
        <v>0</v>
      </c>
      <c r="J12" s="46"/>
      <c r="K12" s="46"/>
      <c r="L12" s="46"/>
      <c r="M12" s="6">
        <f t="shared" si="1"/>
        <v>0</v>
      </c>
      <c r="N12" s="2">
        <f>F22+M10+M11+M12</f>
        <v>8</v>
      </c>
      <c r="O12" s="19" t="s">
        <v>32</v>
      </c>
      <c r="P12" s="46">
        <v>3</v>
      </c>
      <c r="Q12" s="46"/>
      <c r="R12" s="46"/>
      <c r="S12" s="46"/>
      <c r="T12" s="6">
        <f t="shared" si="2"/>
        <v>3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6</v>
      </c>
      <c r="C13" s="46"/>
      <c r="D13" s="46"/>
      <c r="E13" s="46"/>
      <c r="F13" s="6">
        <f t="shared" si="0"/>
        <v>6</v>
      </c>
      <c r="G13" s="2">
        <f>F10+F11+F12+F13</f>
        <v>18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3">M10+M11+M12+M13</f>
        <v>9</v>
      </c>
      <c r="O13" s="19" t="s">
        <v>33</v>
      </c>
      <c r="P13" s="46">
        <v>4</v>
      </c>
      <c r="Q13" s="46"/>
      <c r="R13" s="46"/>
      <c r="S13" s="46"/>
      <c r="T13" s="6">
        <f t="shared" si="2"/>
        <v>4</v>
      </c>
      <c r="U13" s="2">
        <f t="shared" ref="U13:U21" si="4">T10+T11+T12+T13</f>
        <v>12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4</v>
      </c>
      <c r="C14" s="46"/>
      <c r="D14" s="46"/>
      <c r="E14" s="46"/>
      <c r="F14" s="6">
        <f t="shared" si="0"/>
        <v>4</v>
      </c>
      <c r="G14" s="2">
        <f t="shared" ref="G14:G19" si="5">F11+F12+F13+F14</f>
        <v>16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3"/>
        <v>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12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5</v>
      </c>
      <c r="C15" s="46"/>
      <c r="D15" s="46"/>
      <c r="E15" s="46"/>
      <c r="F15" s="6">
        <f t="shared" si="0"/>
        <v>5</v>
      </c>
      <c r="G15" s="2">
        <f t="shared" si="5"/>
        <v>17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3"/>
        <v>4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7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 t="shared" si="5"/>
        <v>17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3"/>
        <v>5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4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2</v>
      </c>
      <c r="C17" s="46"/>
      <c r="D17" s="46"/>
      <c r="E17" s="46"/>
      <c r="F17" s="6">
        <f t="shared" si="0"/>
        <v>2</v>
      </c>
      <c r="G17" s="2">
        <f t="shared" si="5"/>
        <v>13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3"/>
        <v>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5"/>
        <v>11</v>
      </c>
      <c r="H18" s="19" t="s">
        <v>20</v>
      </c>
      <c r="I18" s="46">
        <v>2</v>
      </c>
      <c r="J18" s="46"/>
      <c r="K18" s="46"/>
      <c r="L18" s="46"/>
      <c r="M18" s="6">
        <f t="shared" si="1"/>
        <v>2</v>
      </c>
      <c r="N18" s="2">
        <f t="shared" si="3"/>
        <v>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5"/>
        <v>7</v>
      </c>
      <c r="H19" s="20" t="s">
        <v>22</v>
      </c>
      <c r="I19" s="45">
        <v>0</v>
      </c>
      <c r="J19" s="45"/>
      <c r="K19" s="45"/>
      <c r="L19" s="45"/>
      <c r="M19" s="6">
        <f t="shared" si="1"/>
        <v>0</v>
      </c>
      <c r="N19" s="2">
        <f>M16+M17+M18+M19</f>
        <v>4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5</v>
      </c>
      <c r="C20" s="45"/>
      <c r="D20" s="45"/>
      <c r="E20" s="45"/>
      <c r="F20" s="8">
        <f t="shared" si="0"/>
        <v>5</v>
      </c>
      <c r="G20" s="35"/>
      <c r="H20" s="19" t="s">
        <v>24</v>
      </c>
      <c r="I20" s="46">
        <v>0</v>
      </c>
      <c r="J20" s="46"/>
      <c r="K20" s="46"/>
      <c r="L20" s="46"/>
      <c r="M20" s="6">
        <f t="shared" si="1"/>
        <v>0</v>
      </c>
      <c r="N20" s="2">
        <f>M17+M18+M19+M20</f>
        <v>3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2</v>
      </c>
      <c r="C21" s="46"/>
      <c r="D21" s="46"/>
      <c r="E21" s="46"/>
      <c r="F21" s="6">
        <f t="shared" si="0"/>
        <v>2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3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1</v>
      </c>
      <c r="J22" s="47"/>
      <c r="K22" s="47"/>
      <c r="L22" s="47"/>
      <c r="M22" s="6">
        <f t="shared" si="1"/>
        <v>1</v>
      </c>
      <c r="N22" s="3">
        <f>M19+M20+M21+M22</f>
        <v>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18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11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12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74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Y33" sqref="Y3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'G-1'!E4:H4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74" t="str">
        <f>'G-1'!D5:H5</f>
        <v>CL 72 - VIA 40</v>
      </c>
      <c r="E6" s="174"/>
      <c r="F6" s="174"/>
      <c r="G6" s="174"/>
      <c r="H6" s="174"/>
      <c r="I6" s="164" t="s">
        <v>53</v>
      </c>
      <c r="J6" s="164"/>
      <c r="K6" s="164"/>
      <c r="L6" s="175">
        <f>'G-1'!L5:N5</f>
        <v>2285</v>
      </c>
      <c r="M6" s="175"/>
      <c r="N6" s="175"/>
      <c r="O6" s="12"/>
      <c r="P6" s="164" t="s">
        <v>58</v>
      </c>
      <c r="Q6" s="164"/>
      <c r="R6" s="164"/>
      <c r="S6" s="215">
        <f>'G-1'!S6:U6</f>
        <v>43971</v>
      </c>
      <c r="T6" s="215"/>
      <c r="U6" s="215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f>'G-1'!B10+'G-2'!B10+'G-3'!B10+'G-4'!B10</f>
        <v>13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6.5</v>
      </c>
      <c r="G10" s="2"/>
      <c r="H10" s="19" t="s">
        <v>4</v>
      </c>
      <c r="I10" s="46">
        <f>'G-1'!I10+'G-2'!I10+'G-3'!I10+'G-4'!I10</f>
        <v>9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4.5</v>
      </c>
      <c r="N10" s="9">
        <f>F20+F21+F22+M10</f>
        <v>14</v>
      </c>
      <c r="O10" s="19" t="s">
        <v>43</v>
      </c>
      <c r="P10" s="46">
        <f>'G-1'!P10+'G-2'!P10+'G-3'!P10+'G-4'!P10</f>
        <v>7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3.5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9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4.5</v>
      </c>
      <c r="G11" s="2"/>
      <c r="H11" s="19" t="s">
        <v>5</v>
      </c>
      <c r="I11" s="46">
        <f>'G-1'!I11+'G-2'!I11+'G-3'!I11+'G-4'!I11</f>
        <v>11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5.5</v>
      </c>
      <c r="N11" s="9">
        <f>F21+F22+M10+M11</f>
        <v>16.5</v>
      </c>
      <c r="O11" s="19" t="s">
        <v>44</v>
      </c>
      <c r="P11" s="46">
        <f>'G-1'!P11+'G-2'!P11+'G-3'!P11+'G-4'!P11</f>
        <v>13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6.5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1.5</v>
      </c>
      <c r="G12" s="2"/>
      <c r="H12" s="19" t="s">
        <v>6</v>
      </c>
      <c r="I12" s="46">
        <f>'G-1'!I12+'G-2'!I12+'G-3'!I12+'G-4'!I12</f>
        <v>1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0.5</v>
      </c>
      <c r="N12" s="2">
        <f>F22+M10+M11+M12</f>
        <v>13.5</v>
      </c>
      <c r="O12" s="19" t="s">
        <v>32</v>
      </c>
      <c r="P12" s="46">
        <f>'G-1'!P12+'G-2'!P12+'G-3'!P12+'G-4'!P12</f>
        <v>13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6.5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10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5</v>
      </c>
      <c r="G13" s="2">
        <f t="shared" ref="G13:G19" si="3">F10+F11+F12+F13</f>
        <v>17.5</v>
      </c>
      <c r="H13" s="19" t="s">
        <v>7</v>
      </c>
      <c r="I13" s="46">
        <f>'G-1'!I13+'G-2'!I13+'G-3'!I13+'G-4'!I13</f>
        <v>3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1.5</v>
      </c>
      <c r="N13" s="2">
        <f t="shared" ref="N13:N18" si="4">M10+M11+M12+M13</f>
        <v>12</v>
      </c>
      <c r="O13" s="19" t="s">
        <v>33</v>
      </c>
      <c r="P13" s="46">
        <f>'G-1'!P13+'G-2'!P13+'G-3'!P13+'G-4'!P13</f>
        <v>15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7.5</v>
      </c>
      <c r="U13" s="2">
        <f t="shared" ref="U13:U21" si="5">T10+T11+T12+T13</f>
        <v>24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9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4.5</v>
      </c>
      <c r="G14" s="2">
        <f t="shared" si="3"/>
        <v>15.5</v>
      </c>
      <c r="H14" s="19" t="s">
        <v>9</v>
      </c>
      <c r="I14" s="46">
        <f>'G-1'!I14+'G-2'!I14+'G-3'!I14+'G-4'!I14</f>
        <v>3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1.5</v>
      </c>
      <c r="N14" s="2">
        <f t="shared" si="4"/>
        <v>9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20.5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12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6</v>
      </c>
      <c r="G15" s="2">
        <f t="shared" si="3"/>
        <v>17</v>
      </c>
      <c r="H15" s="19" t="s">
        <v>12</v>
      </c>
      <c r="I15" s="46">
        <f>'G-1'!I15+'G-2'!I15+'G-3'!I15+'G-4'!I15</f>
        <v>2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1</v>
      </c>
      <c r="N15" s="2">
        <f t="shared" si="4"/>
        <v>4.5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14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6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3</v>
      </c>
      <c r="G16" s="2">
        <f t="shared" si="3"/>
        <v>18.5</v>
      </c>
      <c r="H16" s="19" t="s">
        <v>15</v>
      </c>
      <c r="I16" s="46">
        <f>'G-1'!I16+'G-2'!I16+'G-3'!I16+'G-4'!I16</f>
        <v>3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1.5</v>
      </c>
      <c r="N16" s="2">
        <f t="shared" si="4"/>
        <v>5.5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7.5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6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3</v>
      </c>
      <c r="G17" s="2">
        <f t="shared" si="3"/>
        <v>16.5</v>
      </c>
      <c r="H17" s="19" t="s">
        <v>18</v>
      </c>
      <c r="I17" s="46">
        <f>'G-1'!I17+'G-2'!I17+'G-3'!I17+'G-4'!I17</f>
        <v>3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1.5</v>
      </c>
      <c r="N17" s="2">
        <f t="shared" si="4"/>
        <v>5.5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8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4</v>
      </c>
      <c r="G18" s="2">
        <f t="shared" si="3"/>
        <v>16</v>
      </c>
      <c r="H18" s="19" t="s">
        <v>20</v>
      </c>
      <c r="I18" s="46">
        <f>'G-1'!I18+'G-2'!I18+'G-3'!I18+'G-4'!I18</f>
        <v>5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2.5</v>
      </c>
      <c r="N18" s="2">
        <f t="shared" si="4"/>
        <v>6.5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4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2</v>
      </c>
      <c r="G19" s="3">
        <f t="shared" si="3"/>
        <v>12</v>
      </c>
      <c r="H19" s="20" t="s">
        <v>22</v>
      </c>
      <c r="I19" s="46">
        <f>'G-1'!I19+'G-2'!I19+'G-3'!I19+'G-4'!I19</f>
        <v>2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1</v>
      </c>
      <c r="N19" s="2">
        <f>M16+M17+M18+M19</f>
        <v>6.5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6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3</v>
      </c>
      <c r="G20" s="35"/>
      <c r="H20" s="19" t="s">
        <v>24</v>
      </c>
      <c r="I20" s="46">
        <f>'G-1'!I20+'G-2'!I20+'G-3'!I20+'G-4'!I20</f>
        <v>10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5</v>
      </c>
      <c r="N20" s="2">
        <f>M17+M18+M19+M20</f>
        <v>10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7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3.5</v>
      </c>
      <c r="G21" s="36"/>
      <c r="H21" s="20" t="s">
        <v>25</v>
      </c>
      <c r="I21" s="46">
        <f>'G-1'!I21+'G-2'!I21+'G-3'!I21+'G-4'!I21</f>
        <v>1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0.5</v>
      </c>
      <c r="N21" s="2">
        <f>M18+M19+M20+M21</f>
        <v>9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6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3</v>
      </c>
      <c r="G22" s="2"/>
      <c r="H22" s="21" t="s">
        <v>26</v>
      </c>
      <c r="I22" s="46">
        <f>'G-1'!I22+'G-2'!I22+'G-3'!I22+'G-4'!I22</f>
        <v>1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0.5</v>
      </c>
      <c r="N22" s="3">
        <f>M19+M20+M21+M22</f>
        <v>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18.5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16.5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24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79</v>
      </c>
      <c r="G24" s="86"/>
      <c r="H24" s="182"/>
      <c r="I24" s="183"/>
      <c r="J24" s="80" t="s">
        <v>73</v>
      </c>
      <c r="K24" s="84"/>
      <c r="L24" s="84"/>
      <c r="M24" s="85" t="s">
        <v>75</v>
      </c>
      <c r="N24" s="86"/>
      <c r="O24" s="182"/>
      <c r="P24" s="183"/>
      <c r="Q24" s="80" t="s">
        <v>73</v>
      </c>
      <c r="R24" s="84"/>
      <c r="S24" s="84"/>
      <c r="T24" s="85" t="s">
        <v>70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N18" sqref="N1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3" t="s">
        <v>112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4" t="s">
        <v>113</v>
      </c>
      <c r="B4" s="234"/>
      <c r="C4" s="235" t="s">
        <v>60</v>
      </c>
      <c r="D4" s="235"/>
      <c r="E4" s="235"/>
      <c r="F4" s="108"/>
      <c r="G4" s="104"/>
      <c r="H4" s="104"/>
      <c r="I4" s="104"/>
      <c r="J4" s="104"/>
    </row>
    <row r="5" spans="1:10" x14ac:dyDescent="0.2">
      <c r="A5" s="164" t="s">
        <v>56</v>
      </c>
      <c r="B5" s="164"/>
      <c r="C5" s="236" t="str">
        <f>'G-1'!D5</f>
        <v>CL 72 - VIA 40</v>
      </c>
      <c r="D5" s="236"/>
      <c r="E5" s="236"/>
      <c r="F5" s="109"/>
      <c r="G5" s="110"/>
      <c r="H5" s="101" t="s">
        <v>53</v>
      </c>
      <c r="I5" s="237">
        <f>'G-1'!L5</f>
        <v>2285</v>
      </c>
      <c r="J5" s="237"/>
    </row>
    <row r="6" spans="1:10" x14ac:dyDescent="0.2">
      <c r="A6" s="164" t="s">
        <v>114</v>
      </c>
      <c r="B6" s="164"/>
      <c r="C6" s="222" t="s">
        <v>136</v>
      </c>
      <c r="D6" s="222"/>
      <c r="E6" s="222"/>
      <c r="F6" s="109"/>
      <c r="G6" s="110"/>
      <c r="H6" s="101" t="s">
        <v>58</v>
      </c>
      <c r="I6" s="223">
        <f>'G-1'!S6</f>
        <v>43971</v>
      </c>
      <c r="J6" s="223"/>
    </row>
    <row r="7" spans="1:10" x14ac:dyDescent="0.2">
      <c r="A7" s="111"/>
      <c r="B7" s="111"/>
      <c r="C7" s="224"/>
      <c r="D7" s="224"/>
      <c r="E7" s="224"/>
      <c r="F7" s="224"/>
      <c r="G7" s="108"/>
      <c r="H7" s="112"/>
      <c r="I7" s="113"/>
      <c r="J7" s="104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59" t="s">
        <v>143</v>
      </c>
      <c r="F8" s="114" t="s">
        <v>119</v>
      </c>
      <c r="G8" s="115" t="s">
        <v>120</v>
      </c>
      <c r="H8" s="114" t="s">
        <v>121</v>
      </c>
      <c r="I8" s="229" t="s">
        <v>122</v>
      </c>
      <c r="J8" s="231" t="s">
        <v>123</v>
      </c>
    </row>
    <row r="9" spans="1:10" x14ac:dyDescent="0.2">
      <c r="A9" s="226"/>
      <c r="B9" s="228"/>
      <c r="C9" s="226"/>
      <c r="D9" s="228"/>
      <c r="E9" s="160" t="s">
        <v>2</v>
      </c>
      <c r="F9" s="116" t="s">
        <v>0</v>
      </c>
      <c r="G9" s="117" t="s">
        <v>2</v>
      </c>
      <c r="H9" s="116" t="s">
        <v>3</v>
      </c>
      <c r="I9" s="230"/>
      <c r="J9" s="232"/>
    </row>
    <row r="10" spans="1:10" x14ac:dyDescent="0.2">
      <c r="A10" s="216" t="s">
        <v>124</v>
      </c>
      <c r="B10" s="219">
        <v>2</v>
      </c>
      <c r="C10" s="118"/>
      <c r="D10" s="119" t="s">
        <v>125</v>
      </c>
      <c r="E10" s="73">
        <v>0</v>
      </c>
      <c r="F10" s="73"/>
      <c r="G10" s="73"/>
      <c r="H10" s="73"/>
      <c r="I10" s="73">
        <f>E10</f>
        <v>0</v>
      </c>
      <c r="J10" s="120" t="str">
        <f>IF(I10=0,"0,00",I10/SUM(I10:I12)*100)</f>
        <v>0,00</v>
      </c>
    </row>
    <row r="11" spans="1:10" x14ac:dyDescent="0.2">
      <c r="A11" s="217"/>
      <c r="B11" s="220"/>
      <c r="C11" s="118" t="s">
        <v>126</v>
      </c>
      <c r="D11" s="121" t="s">
        <v>127</v>
      </c>
      <c r="E11" s="122">
        <v>2</v>
      </c>
      <c r="F11" s="122"/>
      <c r="G11" s="122"/>
      <c r="H11" s="122"/>
      <c r="I11" s="122">
        <f>E11</f>
        <v>2</v>
      </c>
      <c r="J11" s="123">
        <f>IF(I11=0,"0,00",I11/SUM(I10:I12)*100)</f>
        <v>100</v>
      </c>
    </row>
    <row r="12" spans="1:10" x14ac:dyDescent="0.2">
      <c r="A12" s="217"/>
      <c r="B12" s="220"/>
      <c r="C12" s="124" t="s">
        <v>65</v>
      </c>
      <c r="D12" s="125" t="s">
        <v>128</v>
      </c>
      <c r="E12" s="72">
        <v>0</v>
      </c>
      <c r="F12" s="72"/>
      <c r="G12" s="72"/>
      <c r="H12" s="72"/>
      <c r="I12" s="126">
        <f>E12</f>
        <v>0</v>
      </c>
      <c r="J12" s="127" t="str">
        <f>IF(I12=0,"0,00",I12/SUM(I10:I12)*100)</f>
        <v>0,00</v>
      </c>
    </row>
    <row r="13" spans="1:10" x14ac:dyDescent="0.2">
      <c r="A13" s="217"/>
      <c r="B13" s="220"/>
      <c r="C13" s="128"/>
      <c r="D13" s="119" t="s">
        <v>125</v>
      </c>
      <c r="E13" s="73">
        <v>0</v>
      </c>
      <c r="F13" s="73"/>
      <c r="G13" s="73"/>
      <c r="H13" s="73"/>
      <c r="I13" s="73">
        <f t="shared" ref="I13:I45" si="0">E13</f>
        <v>0</v>
      </c>
      <c r="J13" s="120" t="str">
        <f>IF(I13=0,"0,00",I13/SUM(I13:I15)*100)</f>
        <v>0,00</v>
      </c>
    </row>
    <row r="14" spans="1:10" x14ac:dyDescent="0.2">
      <c r="A14" s="217"/>
      <c r="B14" s="220"/>
      <c r="C14" s="118" t="s">
        <v>129</v>
      </c>
      <c r="D14" s="121" t="s">
        <v>127</v>
      </c>
      <c r="E14" s="122">
        <v>4</v>
      </c>
      <c r="F14" s="122"/>
      <c r="G14" s="122"/>
      <c r="H14" s="122"/>
      <c r="I14" s="122">
        <f t="shared" si="0"/>
        <v>4</v>
      </c>
      <c r="J14" s="123">
        <f>IF(I14=0,"0,00",I14/SUM(I13:I15)*100)</f>
        <v>100</v>
      </c>
    </row>
    <row r="15" spans="1:10" x14ac:dyDescent="0.2">
      <c r="A15" s="217"/>
      <c r="B15" s="220"/>
      <c r="C15" s="124" t="s">
        <v>92</v>
      </c>
      <c r="D15" s="125" t="s">
        <v>128</v>
      </c>
      <c r="E15" s="72">
        <v>0</v>
      </c>
      <c r="F15" s="72"/>
      <c r="G15" s="72"/>
      <c r="H15" s="72"/>
      <c r="I15" s="126">
        <f t="shared" si="0"/>
        <v>0</v>
      </c>
      <c r="J15" s="127" t="str">
        <f>IF(I15=0,"0,00",I15/SUM(I13:I15)*100)</f>
        <v>0,00</v>
      </c>
    </row>
    <row r="16" spans="1:10" x14ac:dyDescent="0.2">
      <c r="A16" s="217"/>
      <c r="B16" s="220"/>
      <c r="C16" s="128"/>
      <c r="D16" s="119" t="s">
        <v>125</v>
      </c>
      <c r="E16" s="73">
        <v>0</v>
      </c>
      <c r="F16" s="73"/>
      <c r="G16" s="73"/>
      <c r="H16" s="73"/>
      <c r="I16" s="73">
        <f t="shared" si="0"/>
        <v>0</v>
      </c>
      <c r="J16" s="120" t="str">
        <f>IF(I16=0,"0,00",I16/SUM(I16:I18)*100)</f>
        <v>0,00</v>
      </c>
    </row>
    <row r="17" spans="1:10" x14ac:dyDescent="0.2">
      <c r="A17" s="217"/>
      <c r="B17" s="220"/>
      <c r="C17" s="118" t="s">
        <v>130</v>
      </c>
      <c r="D17" s="121" t="s">
        <v>127</v>
      </c>
      <c r="E17" s="122">
        <v>3</v>
      </c>
      <c r="F17" s="122"/>
      <c r="G17" s="122"/>
      <c r="H17" s="122"/>
      <c r="I17" s="122">
        <f t="shared" si="0"/>
        <v>3</v>
      </c>
      <c r="J17" s="123">
        <f>IF(I17=0,"0,00",I17/SUM(I16:I18)*100)</f>
        <v>100</v>
      </c>
    </row>
    <row r="18" spans="1:10" x14ac:dyDescent="0.2">
      <c r="A18" s="218"/>
      <c r="B18" s="221"/>
      <c r="C18" s="124" t="s">
        <v>77</v>
      </c>
      <c r="D18" s="125" t="s">
        <v>128</v>
      </c>
      <c r="E18" s="72">
        <v>0</v>
      </c>
      <c r="F18" s="72"/>
      <c r="G18" s="72"/>
      <c r="H18" s="72"/>
      <c r="I18" s="126">
        <f t="shared" si="0"/>
        <v>0</v>
      </c>
      <c r="J18" s="127" t="str">
        <f>IF(I18=0,"0,00",I18/SUM(I16:I18)*100)</f>
        <v>0,00</v>
      </c>
    </row>
    <row r="19" spans="1:10" x14ac:dyDescent="0.2">
      <c r="A19" s="216" t="s">
        <v>131</v>
      </c>
      <c r="B19" s="219">
        <v>2</v>
      </c>
      <c r="C19" s="130"/>
      <c r="D19" s="119" t="s">
        <v>125</v>
      </c>
      <c r="E19" s="73">
        <v>0</v>
      </c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17"/>
      <c r="B20" s="220"/>
      <c r="C20" s="118" t="s">
        <v>126</v>
      </c>
      <c r="D20" s="121" t="s">
        <v>127</v>
      </c>
      <c r="E20" s="122">
        <v>5</v>
      </c>
      <c r="F20" s="122"/>
      <c r="G20" s="122"/>
      <c r="H20" s="122"/>
      <c r="I20" s="122">
        <f t="shared" si="0"/>
        <v>5</v>
      </c>
      <c r="J20" s="123">
        <f>IF(I20=0,"0,00",I20/SUM(I19:I21)*100)</f>
        <v>62.5</v>
      </c>
    </row>
    <row r="21" spans="1:10" x14ac:dyDescent="0.2">
      <c r="A21" s="217"/>
      <c r="B21" s="220"/>
      <c r="C21" s="124" t="s">
        <v>82</v>
      </c>
      <c r="D21" s="125" t="s">
        <v>128</v>
      </c>
      <c r="E21" s="72">
        <v>3</v>
      </c>
      <c r="F21" s="72"/>
      <c r="G21" s="72"/>
      <c r="H21" s="72"/>
      <c r="I21" s="126">
        <f t="shared" si="0"/>
        <v>3</v>
      </c>
      <c r="J21" s="127">
        <f>IF(I21=0,"0,00",I21/SUM(I19:I21)*100)</f>
        <v>37.5</v>
      </c>
    </row>
    <row r="22" spans="1:10" x14ac:dyDescent="0.2">
      <c r="A22" s="217"/>
      <c r="B22" s="220"/>
      <c r="C22" s="128"/>
      <c r="D22" s="119" t="s">
        <v>125</v>
      </c>
      <c r="E22" s="73">
        <v>5</v>
      </c>
      <c r="F22" s="73"/>
      <c r="G22" s="73"/>
      <c r="H22" s="73"/>
      <c r="I22" s="73">
        <f t="shared" si="0"/>
        <v>5</v>
      </c>
      <c r="J22" s="120">
        <f>IF(I22=0,"0,00",I22/SUM(I22:I24)*100)</f>
        <v>62.5</v>
      </c>
    </row>
    <row r="23" spans="1:10" x14ac:dyDescent="0.2">
      <c r="A23" s="217"/>
      <c r="B23" s="220"/>
      <c r="C23" s="118" t="s">
        <v>129</v>
      </c>
      <c r="D23" s="121" t="s">
        <v>127</v>
      </c>
      <c r="E23" s="122">
        <v>1</v>
      </c>
      <c r="F23" s="122"/>
      <c r="G23" s="122"/>
      <c r="H23" s="122"/>
      <c r="I23" s="122">
        <f t="shared" si="0"/>
        <v>1</v>
      </c>
      <c r="J23" s="123">
        <f>IF(I23=0,"0,00",I23/SUM(I22:I24)*100)</f>
        <v>12.5</v>
      </c>
    </row>
    <row r="24" spans="1:10" x14ac:dyDescent="0.2">
      <c r="A24" s="217"/>
      <c r="B24" s="220"/>
      <c r="C24" s="124" t="s">
        <v>64</v>
      </c>
      <c r="D24" s="125" t="s">
        <v>128</v>
      </c>
      <c r="E24" s="72">
        <v>2</v>
      </c>
      <c r="F24" s="72"/>
      <c r="G24" s="72"/>
      <c r="H24" s="72"/>
      <c r="I24" s="126">
        <f t="shared" si="0"/>
        <v>2</v>
      </c>
      <c r="J24" s="127">
        <f>IF(I24=0,"0,00",I24/SUM(I22:I24)*100)</f>
        <v>25</v>
      </c>
    </row>
    <row r="25" spans="1:10" x14ac:dyDescent="0.2">
      <c r="A25" s="217"/>
      <c r="B25" s="220"/>
      <c r="C25" s="128"/>
      <c r="D25" s="119" t="s">
        <v>125</v>
      </c>
      <c r="E25" s="73">
        <v>1</v>
      </c>
      <c r="F25" s="73"/>
      <c r="G25" s="73"/>
      <c r="H25" s="73"/>
      <c r="I25" s="73">
        <f t="shared" si="0"/>
        <v>1</v>
      </c>
      <c r="J25" s="120">
        <f>IF(I25=0,"0,00",I25/SUM(I25:I27)*100)</f>
        <v>100</v>
      </c>
    </row>
    <row r="26" spans="1:10" x14ac:dyDescent="0.2">
      <c r="A26" s="217"/>
      <c r="B26" s="220"/>
      <c r="C26" s="118" t="s">
        <v>130</v>
      </c>
      <c r="D26" s="121" t="s">
        <v>127</v>
      </c>
      <c r="E26" s="122">
        <v>0</v>
      </c>
      <c r="F26" s="122"/>
      <c r="G26" s="122"/>
      <c r="H26" s="122"/>
      <c r="I26" s="122">
        <f t="shared" si="0"/>
        <v>0</v>
      </c>
      <c r="J26" s="123" t="str">
        <f>IF(I26=0,"0,00",I26/SUM(I25:I27)*100)</f>
        <v>0,00</v>
      </c>
    </row>
    <row r="27" spans="1:10" x14ac:dyDescent="0.2">
      <c r="A27" s="218"/>
      <c r="B27" s="221"/>
      <c r="C27" s="124" t="s">
        <v>77</v>
      </c>
      <c r="D27" s="125" t="s">
        <v>128</v>
      </c>
      <c r="E27" s="72">
        <v>0</v>
      </c>
      <c r="F27" s="72"/>
      <c r="G27" s="72"/>
      <c r="H27" s="72"/>
      <c r="I27" s="126">
        <f t="shared" si="0"/>
        <v>0</v>
      </c>
      <c r="J27" s="127" t="str">
        <f>IF(I27=0,"0,00",I27/SUM(I25:I27)*100)</f>
        <v>0,00</v>
      </c>
    </row>
    <row r="28" spans="1:10" x14ac:dyDescent="0.2">
      <c r="A28" s="216" t="s">
        <v>132</v>
      </c>
      <c r="B28" s="219">
        <v>3</v>
      </c>
      <c r="C28" s="130"/>
      <c r="D28" s="119" t="s">
        <v>125</v>
      </c>
      <c r="E28" s="73">
        <v>0</v>
      </c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17"/>
      <c r="B29" s="220"/>
      <c r="C29" s="118" t="s">
        <v>126</v>
      </c>
      <c r="D29" s="121" t="s">
        <v>127</v>
      </c>
      <c r="E29" s="122">
        <v>13</v>
      </c>
      <c r="F29" s="122"/>
      <c r="G29" s="122"/>
      <c r="H29" s="122"/>
      <c r="I29" s="122">
        <f t="shared" si="0"/>
        <v>13</v>
      </c>
      <c r="J29" s="123">
        <f>IF(I29=0,"0,00",I29/SUM(I28:I30)*100)</f>
        <v>86.666666666666671</v>
      </c>
    </row>
    <row r="30" spans="1:10" x14ac:dyDescent="0.2">
      <c r="A30" s="217"/>
      <c r="B30" s="220"/>
      <c r="C30" s="124" t="s">
        <v>142</v>
      </c>
      <c r="D30" s="125" t="s">
        <v>128</v>
      </c>
      <c r="E30" s="72">
        <v>2</v>
      </c>
      <c r="F30" s="72"/>
      <c r="G30" s="72"/>
      <c r="H30" s="72"/>
      <c r="I30" s="126">
        <f t="shared" si="0"/>
        <v>2</v>
      </c>
      <c r="J30" s="127">
        <f>IF(I30=0,"0,00",I30/SUM(I28:I30)*100)</f>
        <v>13.333333333333334</v>
      </c>
    </row>
    <row r="31" spans="1:10" x14ac:dyDescent="0.2">
      <c r="A31" s="217"/>
      <c r="B31" s="220"/>
      <c r="C31" s="128"/>
      <c r="D31" s="119" t="s">
        <v>125</v>
      </c>
      <c r="E31" s="73">
        <v>0</v>
      </c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17"/>
      <c r="B32" s="220"/>
      <c r="C32" s="118" t="s">
        <v>129</v>
      </c>
      <c r="D32" s="121" t="s">
        <v>127</v>
      </c>
      <c r="E32" s="122">
        <v>14</v>
      </c>
      <c r="F32" s="122"/>
      <c r="G32" s="122"/>
      <c r="H32" s="122"/>
      <c r="I32" s="122">
        <f t="shared" si="0"/>
        <v>14</v>
      </c>
      <c r="J32" s="123">
        <f>IF(I32=0,"0,00",I32/SUM(I31:I33)*100)</f>
        <v>100</v>
      </c>
    </row>
    <row r="33" spans="1:10" x14ac:dyDescent="0.2">
      <c r="A33" s="217"/>
      <c r="B33" s="220"/>
      <c r="C33" s="124" t="s">
        <v>64</v>
      </c>
      <c r="D33" s="125" t="s">
        <v>128</v>
      </c>
      <c r="E33" s="72">
        <v>0</v>
      </c>
      <c r="F33" s="72"/>
      <c r="G33" s="72"/>
      <c r="H33" s="72"/>
      <c r="I33" s="126">
        <f t="shared" si="0"/>
        <v>0</v>
      </c>
      <c r="J33" s="127" t="str">
        <f>IF(I33=0,"0,00",I33/SUM(I31:I33)*100)</f>
        <v>0,00</v>
      </c>
    </row>
    <row r="34" spans="1:10" x14ac:dyDescent="0.2">
      <c r="A34" s="217"/>
      <c r="B34" s="220"/>
      <c r="C34" s="128"/>
      <c r="D34" s="119" t="s">
        <v>125</v>
      </c>
      <c r="E34" s="73">
        <v>0</v>
      </c>
      <c r="F34" s="73"/>
      <c r="G34" s="73"/>
      <c r="H34" s="73"/>
      <c r="I34" s="73">
        <f t="shared" si="0"/>
        <v>0</v>
      </c>
      <c r="J34" s="120" t="str">
        <f>IF(I34=0,"0,00",I34/SUM(I34:I36)*100)</f>
        <v>0,00</v>
      </c>
    </row>
    <row r="35" spans="1:10" x14ac:dyDescent="0.2">
      <c r="A35" s="217"/>
      <c r="B35" s="220"/>
      <c r="C35" s="118" t="s">
        <v>130</v>
      </c>
      <c r="D35" s="121" t="s">
        <v>127</v>
      </c>
      <c r="E35" s="122">
        <v>32</v>
      </c>
      <c r="F35" s="122"/>
      <c r="G35" s="122"/>
      <c r="H35" s="122"/>
      <c r="I35" s="122">
        <f t="shared" si="0"/>
        <v>32</v>
      </c>
      <c r="J35" s="123">
        <f>IF(I35=0,"0,00",I35/SUM(I34:I36)*100)</f>
        <v>100</v>
      </c>
    </row>
    <row r="36" spans="1:10" x14ac:dyDescent="0.2">
      <c r="A36" s="218"/>
      <c r="B36" s="221"/>
      <c r="C36" s="124" t="s">
        <v>77</v>
      </c>
      <c r="D36" s="125" t="s">
        <v>128</v>
      </c>
      <c r="E36" s="72">
        <v>0</v>
      </c>
      <c r="F36" s="72"/>
      <c r="G36" s="72"/>
      <c r="H36" s="72"/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16" t="s">
        <v>133</v>
      </c>
      <c r="B37" s="219">
        <v>2</v>
      </c>
      <c r="C37" s="130"/>
      <c r="D37" s="119" t="s">
        <v>125</v>
      </c>
      <c r="E37" s="73">
        <v>3</v>
      </c>
      <c r="F37" s="73"/>
      <c r="G37" s="73"/>
      <c r="H37" s="73"/>
      <c r="I37" s="73">
        <f t="shared" si="0"/>
        <v>3</v>
      </c>
      <c r="J37" s="120">
        <f>IF(I37=0,"0,00",I37/SUM(I37:I39)*100)</f>
        <v>16.666666666666664</v>
      </c>
    </row>
    <row r="38" spans="1:10" x14ac:dyDescent="0.2">
      <c r="A38" s="217"/>
      <c r="B38" s="220"/>
      <c r="C38" s="118" t="s">
        <v>126</v>
      </c>
      <c r="D38" s="121" t="s">
        <v>127</v>
      </c>
      <c r="E38" s="122">
        <v>15</v>
      </c>
      <c r="F38" s="122"/>
      <c r="G38" s="122"/>
      <c r="H38" s="122"/>
      <c r="I38" s="122">
        <f t="shared" si="0"/>
        <v>15</v>
      </c>
      <c r="J38" s="123">
        <f>IF(I38=0,"0,00",I38/SUM(I37:I39)*100)</f>
        <v>83.333333333333343</v>
      </c>
    </row>
    <row r="39" spans="1:10" x14ac:dyDescent="0.2">
      <c r="A39" s="217"/>
      <c r="B39" s="220"/>
      <c r="C39" s="124" t="s">
        <v>65</v>
      </c>
      <c r="D39" s="125" t="s">
        <v>128</v>
      </c>
      <c r="E39" s="72">
        <v>0</v>
      </c>
      <c r="F39" s="72"/>
      <c r="G39" s="72"/>
      <c r="H39" s="72"/>
      <c r="I39" s="126">
        <f t="shared" si="0"/>
        <v>0</v>
      </c>
      <c r="J39" s="127" t="str">
        <f>IF(I39=0,"0,00",I39/SUM(I37:I39)*100)</f>
        <v>0,00</v>
      </c>
    </row>
    <row r="40" spans="1:10" x14ac:dyDescent="0.2">
      <c r="A40" s="217"/>
      <c r="B40" s="220"/>
      <c r="C40" s="128"/>
      <c r="D40" s="119" t="s">
        <v>125</v>
      </c>
      <c r="E40" s="73">
        <v>3</v>
      </c>
      <c r="F40" s="73"/>
      <c r="G40" s="73"/>
      <c r="H40" s="73"/>
      <c r="I40" s="73">
        <f t="shared" si="0"/>
        <v>3</v>
      </c>
      <c r="J40" s="120">
        <f>IF(I40=0,"0,00",I40/SUM(I40:I42)*100)</f>
        <v>27.27272727272727</v>
      </c>
    </row>
    <row r="41" spans="1:10" x14ac:dyDescent="0.2">
      <c r="A41" s="217"/>
      <c r="B41" s="220"/>
      <c r="C41" s="118" t="s">
        <v>129</v>
      </c>
      <c r="D41" s="121" t="s">
        <v>127</v>
      </c>
      <c r="E41" s="122">
        <v>6</v>
      </c>
      <c r="F41" s="122"/>
      <c r="G41" s="122"/>
      <c r="H41" s="122"/>
      <c r="I41" s="122">
        <f t="shared" si="0"/>
        <v>6</v>
      </c>
      <c r="J41" s="123">
        <f>IF(I41=0,"0,00",I41/SUM(I40:I42)*100)</f>
        <v>54.54545454545454</v>
      </c>
    </row>
    <row r="42" spans="1:10" x14ac:dyDescent="0.2">
      <c r="A42" s="217"/>
      <c r="B42" s="220"/>
      <c r="C42" s="124" t="s">
        <v>74</v>
      </c>
      <c r="D42" s="125" t="s">
        <v>128</v>
      </c>
      <c r="E42" s="72">
        <v>2</v>
      </c>
      <c r="F42" s="72"/>
      <c r="G42" s="72"/>
      <c r="H42" s="72"/>
      <c r="I42" s="126">
        <f t="shared" si="0"/>
        <v>2</v>
      </c>
      <c r="J42" s="127">
        <f>IF(I42=0,"0,00",I42/SUM(I40:I42)*100)</f>
        <v>18.181818181818183</v>
      </c>
    </row>
    <row r="43" spans="1:10" x14ac:dyDescent="0.2">
      <c r="A43" s="217"/>
      <c r="B43" s="220"/>
      <c r="C43" s="128"/>
      <c r="D43" s="119" t="s">
        <v>125</v>
      </c>
      <c r="E43" s="73">
        <v>0</v>
      </c>
      <c r="F43" s="73"/>
      <c r="G43" s="73"/>
      <c r="H43" s="73"/>
      <c r="I43" s="73">
        <f t="shared" si="0"/>
        <v>0</v>
      </c>
      <c r="J43" s="120" t="str">
        <f>IF(I43=0,"0,00",I43/SUM(I43:I45)*100)</f>
        <v>0,00</v>
      </c>
    </row>
    <row r="44" spans="1:10" x14ac:dyDescent="0.2">
      <c r="A44" s="217"/>
      <c r="B44" s="220"/>
      <c r="C44" s="118" t="s">
        <v>130</v>
      </c>
      <c r="D44" s="121" t="s">
        <v>127</v>
      </c>
      <c r="E44" s="122">
        <v>12</v>
      </c>
      <c r="F44" s="122"/>
      <c r="G44" s="122"/>
      <c r="H44" s="122"/>
      <c r="I44" s="122">
        <f t="shared" si="0"/>
        <v>12</v>
      </c>
      <c r="J44" s="123">
        <f>IF(I44=0,"0,00",I44/SUM(I43:I45)*100)</f>
        <v>100</v>
      </c>
    </row>
    <row r="45" spans="1:10" x14ac:dyDescent="0.2">
      <c r="A45" s="218"/>
      <c r="B45" s="221"/>
      <c r="C45" s="129" t="s">
        <v>77</v>
      </c>
      <c r="D45" s="125" t="s">
        <v>128</v>
      </c>
      <c r="E45" s="72">
        <v>0</v>
      </c>
      <c r="F45" s="72"/>
      <c r="G45" s="72"/>
      <c r="H45" s="72"/>
      <c r="I45" s="131">
        <f t="shared" si="0"/>
        <v>0</v>
      </c>
      <c r="J45" s="127" t="str">
        <f>IF(I45=0,"0,00",I45/SUM(I43:I45)*100)</f>
        <v>0,00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1" t="s">
        <v>98</v>
      </c>
      <c r="B8" s="241"/>
      <c r="C8" s="240" t="s">
        <v>99</v>
      </c>
      <c r="D8" s="240"/>
      <c r="E8" s="240"/>
      <c r="F8" s="240"/>
      <c r="G8" s="240"/>
      <c r="H8" s="240"/>
      <c r="I8" s="90"/>
      <c r="J8" s="90"/>
      <c r="K8" s="90"/>
      <c r="L8" s="241" t="s">
        <v>100</v>
      </c>
      <c r="M8" s="241"/>
      <c r="N8" s="241"/>
      <c r="O8" s="240" t="str">
        <f>'G-1'!D5</f>
        <v>CL 72 - VIA 40</v>
      </c>
      <c r="P8" s="240"/>
      <c r="Q8" s="240"/>
      <c r="R8" s="240"/>
      <c r="S8" s="240"/>
      <c r="T8" s="90"/>
      <c r="U8" s="90"/>
      <c r="V8" s="241" t="s">
        <v>101</v>
      </c>
      <c r="W8" s="241"/>
      <c r="X8" s="241"/>
      <c r="Y8" s="240" t="s">
        <v>139</v>
      </c>
      <c r="Z8" s="240"/>
      <c r="AA8" s="240"/>
      <c r="AB8" s="90"/>
      <c r="AC8" s="90"/>
      <c r="AD8" s="90"/>
      <c r="AE8" s="90"/>
      <c r="AF8" s="90"/>
      <c r="AG8" s="90"/>
      <c r="AH8" s="241" t="s">
        <v>102</v>
      </c>
      <c r="AI8" s="241"/>
      <c r="AJ8" s="242">
        <f>'G-1'!S6</f>
        <v>43971</v>
      </c>
      <c r="AK8" s="242"/>
      <c r="AL8" s="242"/>
      <c r="AM8" s="242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4" t="s">
        <v>47</v>
      </c>
      <c r="E10" s="244"/>
      <c r="F10" s="244"/>
      <c r="G10" s="24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4" t="s">
        <v>135</v>
      </c>
      <c r="T10" s="244"/>
      <c r="U10" s="244"/>
      <c r="V10" s="24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4" t="s">
        <v>49</v>
      </c>
      <c r="AI10" s="244"/>
      <c r="AJ10" s="244"/>
      <c r="AK10" s="24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3" t="s">
        <v>104</v>
      </c>
      <c r="U12" s="243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2</v>
      </c>
      <c r="AV12" s="95">
        <f t="shared" si="0"/>
        <v>0</v>
      </c>
      <c r="AW12" s="95">
        <f t="shared" si="0"/>
        <v>0</v>
      </c>
      <c r="AX12" s="95">
        <f t="shared" si="0"/>
        <v>0</v>
      </c>
      <c r="AY12" s="95">
        <f t="shared" si="0"/>
        <v>0</v>
      </c>
      <c r="AZ12" s="95">
        <f t="shared" si="0"/>
        <v>1</v>
      </c>
      <c r="BA12" s="95">
        <f t="shared" si="0"/>
        <v>2</v>
      </c>
      <c r="BB12" s="95"/>
      <c r="BC12" s="95"/>
      <c r="BD12" s="95"/>
      <c r="BE12" s="95">
        <f t="shared" ref="BE12:BQ12" si="1">P14</f>
        <v>1</v>
      </c>
      <c r="BF12" s="95">
        <f t="shared" si="1"/>
        <v>1</v>
      </c>
      <c r="BG12" s="95">
        <f t="shared" si="1"/>
        <v>0</v>
      </c>
      <c r="BH12" s="95">
        <f t="shared" si="1"/>
        <v>0</v>
      </c>
      <c r="BI12" s="95">
        <f t="shared" si="1"/>
        <v>0</v>
      </c>
      <c r="BJ12" s="95">
        <f t="shared" si="1"/>
        <v>0</v>
      </c>
      <c r="BK12" s="95">
        <f t="shared" si="1"/>
        <v>0</v>
      </c>
      <c r="BL12" s="95">
        <f t="shared" si="1"/>
        <v>0</v>
      </c>
      <c r="BM12" s="95">
        <f t="shared" si="1"/>
        <v>0</v>
      </c>
      <c r="BN12" s="95">
        <f t="shared" si="1"/>
        <v>0</v>
      </c>
      <c r="BO12" s="95">
        <f t="shared" si="1"/>
        <v>4</v>
      </c>
      <c r="BP12" s="95">
        <f t="shared" si="1"/>
        <v>4</v>
      </c>
      <c r="BQ12" s="95">
        <f t="shared" si="1"/>
        <v>4</v>
      </c>
      <c r="BR12" s="95"/>
      <c r="BS12" s="95"/>
      <c r="BT12" s="95"/>
      <c r="BU12" s="95">
        <f t="shared" ref="BU12:CC12" si="2">AG14</f>
        <v>3</v>
      </c>
      <c r="BV12" s="95">
        <f t="shared" si="2"/>
        <v>1</v>
      </c>
      <c r="BW12" s="95">
        <f t="shared" si="2"/>
        <v>0</v>
      </c>
      <c r="BX12" s="95">
        <f t="shared" si="2"/>
        <v>0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2</v>
      </c>
      <c r="C13" s="145">
        <f>'G-1'!F11</f>
        <v>0</v>
      </c>
      <c r="D13" s="145">
        <f>'G-1'!F12</f>
        <v>0</v>
      </c>
      <c r="E13" s="145">
        <f>'G-1'!F13</f>
        <v>0</v>
      </c>
      <c r="F13" s="145">
        <f>'G-1'!F14</f>
        <v>0</v>
      </c>
      <c r="G13" s="145">
        <f>'G-1'!F15</f>
        <v>0</v>
      </c>
      <c r="H13" s="145">
        <f>'G-1'!F16</f>
        <v>0</v>
      </c>
      <c r="I13" s="145">
        <f>'G-1'!F17</f>
        <v>0</v>
      </c>
      <c r="J13" s="145">
        <f>'G-1'!F18</f>
        <v>1</v>
      </c>
      <c r="K13" s="145">
        <f>'G-1'!F19</f>
        <v>1</v>
      </c>
      <c r="L13" s="146"/>
      <c r="M13" s="145">
        <f>'G-1'!F20</f>
        <v>0</v>
      </c>
      <c r="N13" s="145">
        <f>'G-1'!F21</f>
        <v>1</v>
      </c>
      <c r="O13" s="145">
        <f>'G-1'!F22</f>
        <v>0</v>
      </c>
      <c r="P13" s="145">
        <f>'G-1'!M10</f>
        <v>0</v>
      </c>
      <c r="Q13" s="145">
        <f>'G-1'!M11</f>
        <v>0</v>
      </c>
      <c r="R13" s="145">
        <f>'G-1'!M12</f>
        <v>0</v>
      </c>
      <c r="S13" s="145">
        <f>'G-1'!M13</f>
        <v>0</v>
      </c>
      <c r="T13" s="145">
        <f>'G-1'!M14</f>
        <v>0</v>
      </c>
      <c r="U13" s="145">
        <f>'G-1'!M15</f>
        <v>0</v>
      </c>
      <c r="V13" s="145">
        <f>'G-1'!M16</f>
        <v>0</v>
      </c>
      <c r="W13" s="145">
        <f>'G-1'!M17</f>
        <v>0</v>
      </c>
      <c r="X13" s="145">
        <f>'G-1'!M18</f>
        <v>0</v>
      </c>
      <c r="Y13" s="145">
        <f>'G-1'!M19</f>
        <v>0</v>
      </c>
      <c r="Z13" s="145">
        <f>'G-1'!M20</f>
        <v>4</v>
      </c>
      <c r="AA13" s="145">
        <f>'G-1'!M21</f>
        <v>0</v>
      </c>
      <c r="AB13" s="145">
        <f>'G-1'!M22</f>
        <v>0</v>
      </c>
      <c r="AC13" s="146"/>
      <c r="AD13" s="145">
        <f>'G-1'!T10</f>
        <v>2</v>
      </c>
      <c r="AE13" s="145">
        <f>'G-1'!T11</f>
        <v>1</v>
      </c>
      <c r="AF13" s="145">
        <f>'G-1'!T12</f>
        <v>0</v>
      </c>
      <c r="AG13" s="145">
        <f>'G-1'!T13</f>
        <v>0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2</v>
      </c>
      <c r="F14" s="145">
        <f t="shared" ref="F14:K14" si="3">C13+D13+E13+F13</f>
        <v>0</v>
      </c>
      <c r="G14" s="145">
        <f t="shared" si="3"/>
        <v>0</v>
      </c>
      <c r="H14" s="145">
        <f t="shared" si="3"/>
        <v>0</v>
      </c>
      <c r="I14" s="145">
        <f t="shared" si="3"/>
        <v>0</v>
      </c>
      <c r="J14" s="145">
        <f t="shared" si="3"/>
        <v>1</v>
      </c>
      <c r="K14" s="145">
        <f t="shared" si="3"/>
        <v>2</v>
      </c>
      <c r="L14" s="146"/>
      <c r="M14" s="145"/>
      <c r="N14" s="145"/>
      <c r="O14" s="145"/>
      <c r="P14" s="145">
        <f>M13+N13+O13+P13</f>
        <v>1</v>
      </c>
      <c r="Q14" s="145">
        <f t="shared" ref="Q14:AB14" si="4">N13+O13+P13+Q13</f>
        <v>1</v>
      </c>
      <c r="R14" s="145">
        <f t="shared" si="4"/>
        <v>0</v>
      </c>
      <c r="S14" s="145">
        <f t="shared" si="4"/>
        <v>0</v>
      </c>
      <c r="T14" s="145">
        <f t="shared" si="4"/>
        <v>0</v>
      </c>
      <c r="U14" s="145">
        <f t="shared" si="4"/>
        <v>0</v>
      </c>
      <c r="V14" s="145">
        <f t="shared" si="4"/>
        <v>0</v>
      </c>
      <c r="W14" s="145">
        <f t="shared" si="4"/>
        <v>0</v>
      </c>
      <c r="X14" s="145">
        <f t="shared" si="4"/>
        <v>0</v>
      </c>
      <c r="Y14" s="145">
        <f t="shared" si="4"/>
        <v>0</v>
      </c>
      <c r="Z14" s="145">
        <f t="shared" si="4"/>
        <v>4</v>
      </c>
      <c r="AA14" s="145">
        <f t="shared" si="4"/>
        <v>4</v>
      </c>
      <c r="AB14" s="145">
        <f t="shared" si="4"/>
        <v>4</v>
      </c>
      <c r="AC14" s="146"/>
      <c r="AD14" s="145"/>
      <c r="AE14" s="145"/>
      <c r="AF14" s="145"/>
      <c r="AG14" s="145">
        <f>AD13+AE13+AF13+AG13</f>
        <v>3</v>
      </c>
      <c r="AH14" s="145">
        <f t="shared" ref="AH14:AO14" si="5">AE13+AF13+AG13+AH13</f>
        <v>1</v>
      </c>
      <c r="AI14" s="145">
        <f t="shared" si="5"/>
        <v>0</v>
      </c>
      <c r="AJ14" s="145">
        <f t="shared" si="5"/>
        <v>0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</v>
      </c>
      <c r="E15" s="148"/>
      <c r="F15" s="148" t="s">
        <v>109</v>
      </c>
      <c r="G15" s="149">
        <f>DIRECCIONALIDAD!J11/100</f>
        <v>1</v>
      </c>
      <c r="H15" s="148"/>
      <c r="I15" s="148" t="s">
        <v>110</v>
      </c>
      <c r="J15" s="149">
        <f>DIRECCIONALIDAD!J12/100</f>
        <v>0</v>
      </c>
      <c r="K15" s="150"/>
      <c r="L15" s="144"/>
      <c r="M15" s="147"/>
      <c r="N15" s="148"/>
      <c r="O15" s="148" t="s">
        <v>108</v>
      </c>
      <c r="P15" s="149">
        <f>DIRECCIONALIDAD!J13/100</f>
        <v>0</v>
      </c>
      <c r="Q15" s="148"/>
      <c r="R15" s="148"/>
      <c r="S15" s="148"/>
      <c r="T15" s="148" t="s">
        <v>109</v>
      </c>
      <c r="U15" s="149">
        <f>DIRECCIONALIDAD!J14/100</f>
        <v>1</v>
      </c>
      <c r="V15" s="148"/>
      <c r="W15" s="148"/>
      <c r="X15" s="148"/>
      <c r="Y15" s="148" t="s">
        <v>110</v>
      </c>
      <c r="Z15" s="149">
        <f>DIRECCIONALIDAD!J15/100</f>
        <v>0</v>
      </c>
      <c r="AA15" s="148"/>
      <c r="AB15" s="150"/>
      <c r="AC15" s="144"/>
      <c r="AD15" s="147"/>
      <c r="AE15" s="148" t="s">
        <v>108</v>
      </c>
      <c r="AF15" s="149">
        <f>DIRECCIONALIDAD!J16/100</f>
        <v>0</v>
      </c>
      <c r="AG15" s="148"/>
      <c r="AH15" s="148"/>
      <c r="AI15" s="148"/>
      <c r="AJ15" s="148" t="s">
        <v>109</v>
      </c>
      <c r="AK15" s="149">
        <f>DIRECCIONALIDAD!J17/100</f>
        <v>1</v>
      </c>
      <c r="AL15" s="148"/>
      <c r="AM15" s="148"/>
      <c r="AN15" s="148" t="s">
        <v>110</v>
      </c>
      <c r="AO15" s="151">
        <f>DIRECCIONALIDAD!J18/100</f>
        <v>0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138</v>
      </c>
      <c r="B16" s="155">
        <f>MAX(B14:K14)</f>
        <v>2</v>
      </c>
      <c r="C16" s="148" t="s">
        <v>108</v>
      </c>
      <c r="D16" s="156">
        <f>+B16*D15</f>
        <v>0</v>
      </c>
      <c r="E16" s="148"/>
      <c r="F16" s="148" t="s">
        <v>109</v>
      </c>
      <c r="G16" s="156">
        <f>+B16*G15</f>
        <v>2</v>
      </c>
      <c r="H16" s="148"/>
      <c r="I16" s="148" t="s">
        <v>110</v>
      </c>
      <c r="J16" s="156">
        <f>+B16*J15</f>
        <v>0</v>
      </c>
      <c r="K16" s="150"/>
      <c r="L16" s="144"/>
      <c r="M16" s="155">
        <f>MAX(M14:AB14)</f>
        <v>4</v>
      </c>
      <c r="N16" s="148"/>
      <c r="O16" s="148" t="s">
        <v>108</v>
      </c>
      <c r="P16" s="157">
        <f>+M16*P15</f>
        <v>0</v>
      </c>
      <c r="Q16" s="148"/>
      <c r="R16" s="148"/>
      <c r="S16" s="148"/>
      <c r="T16" s="148" t="s">
        <v>109</v>
      </c>
      <c r="U16" s="157">
        <f>+M16*U15</f>
        <v>4</v>
      </c>
      <c r="V16" s="148"/>
      <c r="W16" s="148"/>
      <c r="X16" s="148"/>
      <c r="Y16" s="148" t="s">
        <v>110</v>
      </c>
      <c r="Z16" s="157">
        <f>+M16*Z15</f>
        <v>0</v>
      </c>
      <c r="AA16" s="148"/>
      <c r="AB16" s="150"/>
      <c r="AC16" s="144"/>
      <c r="AD16" s="155">
        <f>MAX(AD14:AO14)</f>
        <v>3</v>
      </c>
      <c r="AE16" s="148" t="s">
        <v>108</v>
      </c>
      <c r="AF16" s="156">
        <f>+AD16*AF15</f>
        <v>0</v>
      </c>
      <c r="AG16" s="148"/>
      <c r="AH16" s="148"/>
      <c r="AI16" s="148"/>
      <c r="AJ16" s="148" t="s">
        <v>109</v>
      </c>
      <c r="AK16" s="156">
        <f>+AD16*AK15</f>
        <v>3</v>
      </c>
      <c r="AL16" s="148"/>
      <c r="AM16" s="148"/>
      <c r="AN16" s="148" t="s">
        <v>110</v>
      </c>
      <c r="AO16" s="158">
        <f>+AD16*AO15</f>
        <v>0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38" t="s">
        <v>104</v>
      </c>
      <c r="U17" s="238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1</v>
      </c>
      <c r="C18" s="145">
        <f>'G-2'!F11</f>
        <v>2</v>
      </c>
      <c r="D18" s="145">
        <f>'G-2'!F12</f>
        <v>0</v>
      </c>
      <c r="E18" s="145">
        <f>'G-2'!F13</f>
        <v>2</v>
      </c>
      <c r="F18" s="145">
        <f>'G-2'!F14</f>
        <v>3</v>
      </c>
      <c r="G18" s="145">
        <f>'G-2'!F15</f>
        <v>1</v>
      </c>
      <c r="H18" s="145">
        <f>'G-2'!F16</f>
        <v>2</v>
      </c>
      <c r="I18" s="145">
        <f>'G-2'!F17</f>
        <v>0</v>
      </c>
      <c r="J18" s="145">
        <f>'G-2'!F18</f>
        <v>2</v>
      </c>
      <c r="K18" s="145">
        <f>'G-2'!F19</f>
        <v>0</v>
      </c>
      <c r="L18" s="146"/>
      <c r="M18" s="145">
        <f>'G-2'!F20</f>
        <v>1</v>
      </c>
      <c r="N18" s="145">
        <f>'G-2'!F21</f>
        <v>1</v>
      </c>
      <c r="O18" s="145">
        <f>'G-2'!F22</f>
        <v>2</v>
      </c>
      <c r="P18" s="145">
        <f>'G-2'!M10</f>
        <v>4</v>
      </c>
      <c r="Q18" s="145">
        <f>'G-2'!M11</f>
        <v>1</v>
      </c>
      <c r="R18" s="145">
        <f>'G-2'!M12</f>
        <v>0</v>
      </c>
      <c r="S18" s="145">
        <f>'G-2'!M13</f>
        <v>0</v>
      </c>
      <c r="T18" s="145">
        <f>'G-2'!M14</f>
        <v>0</v>
      </c>
      <c r="U18" s="145">
        <f>'G-2'!M15</f>
        <v>0</v>
      </c>
      <c r="V18" s="145">
        <f>'G-2'!M16</f>
        <v>0</v>
      </c>
      <c r="W18" s="145">
        <f>'G-2'!M17</f>
        <v>0</v>
      </c>
      <c r="X18" s="145">
        <f>'G-2'!M18</f>
        <v>0</v>
      </c>
      <c r="Y18" s="145">
        <f>'G-2'!M19</f>
        <v>1</v>
      </c>
      <c r="Z18" s="145">
        <f>'G-2'!M20</f>
        <v>1</v>
      </c>
      <c r="AA18" s="145">
        <f>'G-2'!M21</f>
        <v>0</v>
      </c>
      <c r="AB18" s="145">
        <f>'G-2'!M22</f>
        <v>0</v>
      </c>
      <c r="AC18" s="146"/>
      <c r="AD18" s="145">
        <f>'G-2'!T10</f>
        <v>0</v>
      </c>
      <c r="AE18" s="145">
        <f>'G-2'!T11</f>
        <v>0</v>
      </c>
      <c r="AF18" s="145">
        <f>'G-2'!T12</f>
        <v>1</v>
      </c>
      <c r="AG18" s="145">
        <f>'G-2'!T13</f>
        <v>0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5</v>
      </c>
      <c r="AV18" s="99">
        <f t="shared" si="6"/>
        <v>7</v>
      </c>
      <c r="AW18" s="99">
        <f t="shared" si="6"/>
        <v>6</v>
      </c>
      <c r="AX18" s="99">
        <f t="shared" si="6"/>
        <v>8</v>
      </c>
      <c r="AY18" s="99">
        <f t="shared" si="6"/>
        <v>6</v>
      </c>
      <c r="AZ18" s="99">
        <f t="shared" si="6"/>
        <v>5</v>
      </c>
      <c r="BA18" s="99">
        <f t="shared" si="6"/>
        <v>4</v>
      </c>
      <c r="BB18" s="99"/>
      <c r="BC18" s="99"/>
      <c r="BD18" s="99"/>
      <c r="BE18" s="99">
        <f t="shared" ref="BE18:BQ18" si="7">P19</f>
        <v>8</v>
      </c>
      <c r="BF18" s="99">
        <f t="shared" si="7"/>
        <v>8</v>
      </c>
      <c r="BG18" s="99">
        <f t="shared" si="7"/>
        <v>7</v>
      </c>
      <c r="BH18" s="99">
        <f t="shared" si="7"/>
        <v>5</v>
      </c>
      <c r="BI18" s="99">
        <f t="shared" si="7"/>
        <v>1</v>
      </c>
      <c r="BJ18" s="99">
        <f t="shared" si="7"/>
        <v>0</v>
      </c>
      <c r="BK18" s="99">
        <f t="shared" si="7"/>
        <v>0</v>
      </c>
      <c r="BL18" s="99">
        <f t="shared" si="7"/>
        <v>0</v>
      </c>
      <c r="BM18" s="99">
        <f t="shared" si="7"/>
        <v>0</v>
      </c>
      <c r="BN18" s="99">
        <f t="shared" si="7"/>
        <v>1</v>
      </c>
      <c r="BO18" s="99">
        <f t="shared" si="7"/>
        <v>2</v>
      </c>
      <c r="BP18" s="99">
        <f t="shared" si="7"/>
        <v>2</v>
      </c>
      <c r="BQ18" s="99">
        <f t="shared" si="7"/>
        <v>2</v>
      </c>
      <c r="BR18" s="99"/>
      <c r="BS18" s="99"/>
      <c r="BT18" s="99"/>
      <c r="BU18" s="99">
        <f t="shared" ref="BU18:CC18" si="8">AG19</f>
        <v>1</v>
      </c>
      <c r="BV18" s="99">
        <f t="shared" si="8"/>
        <v>1</v>
      </c>
      <c r="BW18" s="99">
        <f t="shared" si="8"/>
        <v>1</v>
      </c>
      <c r="BX18" s="99">
        <f t="shared" si="8"/>
        <v>0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5</v>
      </c>
      <c r="F19" s="145">
        <f t="shared" ref="F19:K19" si="9">C18+D18+E18+F18</f>
        <v>7</v>
      </c>
      <c r="G19" s="145">
        <f t="shared" si="9"/>
        <v>6</v>
      </c>
      <c r="H19" s="145">
        <f t="shared" si="9"/>
        <v>8</v>
      </c>
      <c r="I19" s="145">
        <f t="shared" si="9"/>
        <v>6</v>
      </c>
      <c r="J19" s="145">
        <f t="shared" si="9"/>
        <v>5</v>
      </c>
      <c r="K19" s="145">
        <f t="shared" si="9"/>
        <v>4</v>
      </c>
      <c r="L19" s="146"/>
      <c r="M19" s="145"/>
      <c r="N19" s="145"/>
      <c r="O19" s="145"/>
      <c r="P19" s="145">
        <f>M18+N18+O18+P18</f>
        <v>8</v>
      </c>
      <c r="Q19" s="145">
        <f t="shared" ref="Q19:AB19" si="10">N18+O18+P18+Q18</f>
        <v>8</v>
      </c>
      <c r="R19" s="145">
        <f t="shared" si="10"/>
        <v>7</v>
      </c>
      <c r="S19" s="145">
        <f t="shared" si="10"/>
        <v>5</v>
      </c>
      <c r="T19" s="145">
        <f t="shared" si="10"/>
        <v>1</v>
      </c>
      <c r="U19" s="145">
        <f t="shared" si="10"/>
        <v>0</v>
      </c>
      <c r="V19" s="145">
        <f t="shared" si="10"/>
        <v>0</v>
      </c>
      <c r="W19" s="145">
        <f t="shared" si="10"/>
        <v>0</v>
      </c>
      <c r="X19" s="145">
        <f t="shared" si="10"/>
        <v>0</v>
      </c>
      <c r="Y19" s="145">
        <f t="shared" si="10"/>
        <v>1</v>
      </c>
      <c r="Z19" s="145">
        <f t="shared" si="10"/>
        <v>2</v>
      </c>
      <c r="AA19" s="145">
        <f t="shared" si="10"/>
        <v>2</v>
      </c>
      <c r="AB19" s="145">
        <f t="shared" si="10"/>
        <v>2</v>
      </c>
      <c r="AC19" s="146"/>
      <c r="AD19" s="145"/>
      <c r="AE19" s="145"/>
      <c r="AF19" s="145"/>
      <c r="AG19" s="145">
        <f>AD18+AE18+AF18+AG18</f>
        <v>1</v>
      </c>
      <c r="AH19" s="145">
        <f t="shared" ref="AH19:AO19" si="11">AE18+AF18+AG18+AH18</f>
        <v>1</v>
      </c>
      <c r="AI19" s="145">
        <f t="shared" si="11"/>
        <v>1</v>
      </c>
      <c r="AJ19" s="145">
        <f t="shared" si="11"/>
        <v>0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18</v>
      </c>
      <c r="AV19" s="99">
        <f t="shared" si="12"/>
        <v>16</v>
      </c>
      <c r="AW19" s="99">
        <f t="shared" si="12"/>
        <v>17</v>
      </c>
      <c r="AX19" s="99">
        <f t="shared" si="12"/>
        <v>17</v>
      </c>
      <c r="AY19" s="99">
        <f t="shared" si="12"/>
        <v>13</v>
      </c>
      <c r="AZ19" s="99">
        <f t="shared" si="12"/>
        <v>11</v>
      </c>
      <c r="BA19" s="99">
        <f t="shared" si="12"/>
        <v>7</v>
      </c>
      <c r="BB19" s="99"/>
      <c r="BC19" s="99"/>
      <c r="BD19" s="99"/>
      <c r="BE19" s="99">
        <f t="shared" ref="BE19:BQ19" si="13">P29</f>
        <v>11</v>
      </c>
      <c r="BF19" s="99">
        <f t="shared" si="13"/>
        <v>10</v>
      </c>
      <c r="BG19" s="99">
        <f t="shared" si="13"/>
        <v>8</v>
      </c>
      <c r="BH19" s="99">
        <f t="shared" si="13"/>
        <v>9</v>
      </c>
      <c r="BI19" s="99">
        <f t="shared" si="13"/>
        <v>7</v>
      </c>
      <c r="BJ19" s="99">
        <f t="shared" si="13"/>
        <v>4</v>
      </c>
      <c r="BK19" s="99">
        <f t="shared" si="13"/>
        <v>5</v>
      </c>
      <c r="BL19" s="99">
        <f t="shared" si="13"/>
        <v>4</v>
      </c>
      <c r="BM19" s="99">
        <f t="shared" si="13"/>
        <v>5</v>
      </c>
      <c r="BN19" s="99">
        <f t="shared" si="13"/>
        <v>4</v>
      </c>
      <c r="BO19" s="99">
        <f t="shared" si="13"/>
        <v>3</v>
      </c>
      <c r="BP19" s="99">
        <f t="shared" si="13"/>
        <v>3</v>
      </c>
      <c r="BQ19" s="99">
        <f t="shared" si="13"/>
        <v>2</v>
      </c>
      <c r="BR19" s="99"/>
      <c r="BS19" s="99"/>
      <c r="BT19" s="99"/>
      <c r="BU19" s="99">
        <f t="shared" ref="BU19:CC19" si="14">AG29</f>
        <v>12</v>
      </c>
      <c r="BV19" s="99">
        <f t="shared" si="14"/>
        <v>12</v>
      </c>
      <c r="BW19" s="99">
        <f t="shared" si="14"/>
        <v>7</v>
      </c>
      <c r="BX19" s="99">
        <f t="shared" si="14"/>
        <v>4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0.625</v>
      </c>
      <c r="H20" s="148"/>
      <c r="I20" s="148" t="s">
        <v>110</v>
      </c>
      <c r="J20" s="149">
        <f>DIRECCIONALIDAD!J21/100</f>
        <v>0.375</v>
      </c>
      <c r="K20" s="150"/>
      <c r="L20" s="144"/>
      <c r="M20" s="147"/>
      <c r="N20" s="148"/>
      <c r="O20" s="148" t="s">
        <v>108</v>
      </c>
      <c r="P20" s="149">
        <f>DIRECCIONALIDAD!J22/100</f>
        <v>0.625</v>
      </c>
      <c r="Q20" s="148"/>
      <c r="R20" s="148"/>
      <c r="S20" s="148"/>
      <c r="T20" s="148" t="s">
        <v>109</v>
      </c>
      <c r="U20" s="149">
        <f>DIRECCIONALIDAD!J23/100</f>
        <v>0.125</v>
      </c>
      <c r="V20" s="148"/>
      <c r="W20" s="148"/>
      <c r="X20" s="148"/>
      <c r="Y20" s="148" t="s">
        <v>110</v>
      </c>
      <c r="Z20" s="149">
        <f>DIRECCIONALIDAD!J24/100</f>
        <v>0.25</v>
      </c>
      <c r="AA20" s="148"/>
      <c r="AB20" s="150"/>
      <c r="AC20" s="144"/>
      <c r="AD20" s="147"/>
      <c r="AE20" s="148" t="s">
        <v>108</v>
      </c>
      <c r="AF20" s="149">
        <f>DIRECCIONALIDAD!J25/100</f>
        <v>1</v>
      </c>
      <c r="AG20" s="148"/>
      <c r="AH20" s="148"/>
      <c r="AI20" s="148"/>
      <c r="AJ20" s="148" t="s">
        <v>109</v>
      </c>
      <c r="AK20" s="149">
        <f>DIRECCIONALIDAD!J26/100</f>
        <v>0</v>
      </c>
      <c r="AL20" s="148"/>
      <c r="AM20" s="148"/>
      <c r="AN20" s="148" t="s">
        <v>110</v>
      </c>
      <c r="AO20" s="151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10</v>
      </c>
      <c r="AV20" s="90">
        <f t="shared" si="15"/>
        <v>8</v>
      </c>
      <c r="AW20" s="90">
        <f t="shared" si="15"/>
        <v>11</v>
      </c>
      <c r="AX20" s="90">
        <f t="shared" si="15"/>
        <v>12</v>
      </c>
      <c r="AY20" s="90">
        <f t="shared" si="15"/>
        <v>14</v>
      </c>
      <c r="AZ20" s="90">
        <f t="shared" si="15"/>
        <v>15</v>
      </c>
      <c r="BA20" s="90">
        <f t="shared" si="15"/>
        <v>11</v>
      </c>
      <c r="BB20" s="90"/>
      <c r="BC20" s="90"/>
      <c r="BD20" s="90"/>
      <c r="BE20" s="90">
        <f t="shared" ref="BE20:BQ20" si="16">P24</f>
        <v>8</v>
      </c>
      <c r="BF20" s="90">
        <f t="shared" si="16"/>
        <v>14</v>
      </c>
      <c r="BG20" s="90">
        <f t="shared" si="16"/>
        <v>12</v>
      </c>
      <c r="BH20" s="90">
        <f t="shared" si="16"/>
        <v>10</v>
      </c>
      <c r="BI20" s="90">
        <f t="shared" si="16"/>
        <v>10</v>
      </c>
      <c r="BJ20" s="90">
        <f t="shared" si="16"/>
        <v>5</v>
      </c>
      <c r="BK20" s="90">
        <f t="shared" si="16"/>
        <v>6</v>
      </c>
      <c r="BL20" s="90">
        <f t="shared" si="16"/>
        <v>7</v>
      </c>
      <c r="BM20" s="90">
        <f t="shared" si="16"/>
        <v>8</v>
      </c>
      <c r="BN20" s="90">
        <f t="shared" si="16"/>
        <v>8</v>
      </c>
      <c r="BO20" s="90">
        <f t="shared" si="16"/>
        <v>11</v>
      </c>
      <c r="BP20" s="90">
        <f t="shared" si="16"/>
        <v>9</v>
      </c>
      <c r="BQ20" s="90">
        <f t="shared" si="16"/>
        <v>6</v>
      </c>
      <c r="BR20" s="90"/>
      <c r="BS20" s="90"/>
      <c r="BT20" s="90"/>
      <c r="BU20" s="90">
        <f t="shared" ref="BU20:CC20" si="17">AG24</f>
        <v>32</v>
      </c>
      <c r="BV20" s="90">
        <f t="shared" si="17"/>
        <v>27</v>
      </c>
      <c r="BW20" s="90">
        <f t="shared" si="17"/>
        <v>20</v>
      </c>
      <c r="BX20" s="90">
        <f t="shared" si="17"/>
        <v>11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138</v>
      </c>
      <c r="B21" s="155">
        <f>MAX(B19:K19)</f>
        <v>8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5</v>
      </c>
      <c r="H21" s="148"/>
      <c r="I21" s="148" t="s">
        <v>110</v>
      </c>
      <c r="J21" s="156">
        <f>+B21*J20</f>
        <v>3</v>
      </c>
      <c r="K21" s="150"/>
      <c r="L21" s="144"/>
      <c r="M21" s="155">
        <f>MAX(M19:AB19)</f>
        <v>8</v>
      </c>
      <c r="N21" s="148"/>
      <c r="O21" s="148" t="s">
        <v>108</v>
      </c>
      <c r="P21" s="157">
        <f>+M21*P20</f>
        <v>5</v>
      </c>
      <c r="Q21" s="148"/>
      <c r="R21" s="148"/>
      <c r="S21" s="148"/>
      <c r="T21" s="148" t="s">
        <v>109</v>
      </c>
      <c r="U21" s="157">
        <f>+M21*U20</f>
        <v>1</v>
      </c>
      <c r="V21" s="148"/>
      <c r="W21" s="148"/>
      <c r="X21" s="148"/>
      <c r="Y21" s="148" t="s">
        <v>110</v>
      </c>
      <c r="Z21" s="157">
        <f>+M21*Z20</f>
        <v>2</v>
      </c>
      <c r="AA21" s="148"/>
      <c r="AB21" s="150"/>
      <c r="AC21" s="144"/>
      <c r="AD21" s="155">
        <f>MAX(AD19:AO19)</f>
        <v>1</v>
      </c>
      <c r="AE21" s="148" t="s">
        <v>108</v>
      </c>
      <c r="AF21" s="156">
        <f>+AD21*AF20</f>
        <v>1</v>
      </c>
      <c r="AG21" s="148"/>
      <c r="AH21" s="148"/>
      <c r="AI21" s="148"/>
      <c r="AJ21" s="148" t="s">
        <v>109</v>
      </c>
      <c r="AK21" s="156">
        <f>+AD21*AK20</f>
        <v>0</v>
      </c>
      <c r="AL21" s="148"/>
      <c r="AM21" s="148"/>
      <c r="AN21" s="148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38" t="s">
        <v>104</v>
      </c>
      <c r="U22" s="238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35</v>
      </c>
      <c r="AV22" s="90">
        <f t="shared" si="18"/>
        <v>31</v>
      </c>
      <c r="AW22" s="90">
        <f t="shared" si="18"/>
        <v>34</v>
      </c>
      <c r="AX22" s="90">
        <f t="shared" si="18"/>
        <v>37</v>
      </c>
      <c r="AY22" s="90">
        <f t="shared" si="18"/>
        <v>33</v>
      </c>
      <c r="AZ22" s="90">
        <f t="shared" si="18"/>
        <v>32</v>
      </c>
      <c r="BA22" s="90">
        <f t="shared" si="18"/>
        <v>24</v>
      </c>
      <c r="BB22" s="90"/>
      <c r="BC22" s="90"/>
      <c r="BD22" s="90"/>
      <c r="BE22" s="90">
        <f t="shared" ref="BE22:BQ22" si="19">P34</f>
        <v>28</v>
      </c>
      <c r="BF22" s="90">
        <f t="shared" si="19"/>
        <v>33</v>
      </c>
      <c r="BG22" s="90">
        <f t="shared" si="19"/>
        <v>27</v>
      </c>
      <c r="BH22" s="90">
        <f t="shared" si="19"/>
        <v>24</v>
      </c>
      <c r="BI22" s="90">
        <f t="shared" si="19"/>
        <v>18</v>
      </c>
      <c r="BJ22" s="90">
        <f t="shared" si="19"/>
        <v>9</v>
      </c>
      <c r="BK22" s="90">
        <f t="shared" si="19"/>
        <v>11</v>
      </c>
      <c r="BL22" s="90">
        <f t="shared" si="19"/>
        <v>11</v>
      </c>
      <c r="BM22" s="90">
        <f t="shared" si="19"/>
        <v>13</v>
      </c>
      <c r="BN22" s="90">
        <f t="shared" si="19"/>
        <v>13</v>
      </c>
      <c r="BO22" s="90">
        <f t="shared" si="19"/>
        <v>20</v>
      </c>
      <c r="BP22" s="90">
        <f t="shared" si="19"/>
        <v>18</v>
      </c>
      <c r="BQ22" s="90">
        <f t="shared" si="19"/>
        <v>14</v>
      </c>
      <c r="BR22" s="90"/>
      <c r="BS22" s="90"/>
      <c r="BT22" s="90"/>
      <c r="BU22" s="90">
        <f t="shared" ref="BU22:CC22" si="20">AG34</f>
        <v>48</v>
      </c>
      <c r="BV22" s="90">
        <f t="shared" si="20"/>
        <v>41</v>
      </c>
      <c r="BW22" s="90">
        <f t="shared" si="20"/>
        <v>28</v>
      </c>
      <c r="BX22" s="90">
        <f t="shared" si="20"/>
        <v>15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4</v>
      </c>
      <c r="C23" s="145">
        <f>'G-3'!F11</f>
        <v>3</v>
      </c>
      <c r="D23" s="145">
        <f>'G-3'!F12</f>
        <v>1</v>
      </c>
      <c r="E23" s="145">
        <f>'G-3'!F13</f>
        <v>2</v>
      </c>
      <c r="F23" s="145">
        <f>'G-3'!F14</f>
        <v>2</v>
      </c>
      <c r="G23" s="145">
        <f>'G-3'!F15</f>
        <v>6</v>
      </c>
      <c r="H23" s="145">
        <f>'G-3'!F16</f>
        <v>2</v>
      </c>
      <c r="I23" s="145">
        <f>'G-3'!F17</f>
        <v>4</v>
      </c>
      <c r="J23" s="145">
        <f>'G-3'!F18</f>
        <v>3</v>
      </c>
      <c r="K23" s="145">
        <f>'G-3'!F19</f>
        <v>2</v>
      </c>
      <c r="L23" s="146"/>
      <c r="M23" s="145">
        <f>'G-3'!F20</f>
        <v>0</v>
      </c>
      <c r="N23" s="145">
        <f>'G-3'!F21</f>
        <v>3</v>
      </c>
      <c r="O23" s="145">
        <f>'G-3'!F22</f>
        <v>3</v>
      </c>
      <c r="P23" s="145">
        <f>'G-3'!M10</f>
        <v>2</v>
      </c>
      <c r="Q23" s="145">
        <f>'G-3'!M11</f>
        <v>6</v>
      </c>
      <c r="R23" s="145">
        <f>'G-3'!M12</f>
        <v>1</v>
      </c>
      <c r="S23" s="145">
        <f>'G-3'!M13</f>
        <v>1</v>
      </c>
      <c r="T23" s="145">
        <f>'G-3'!M14</f>
        <v>2</v>
      </c>
      <c r="U23" s="145">
        <f>'G-3'!M15</f>
        <v>1</v>
      </c>
      <c r="V23" s="145">
        <f>'G-3'!M16</f>
        <v>2</v>
      </c>
      <c r="W23" s="145">
        <f>'G-3'!M17</f>
        <v>2</v>
      </c>
      <c r="X23" s="145">
        <f>'G-3'!M18</f>
        <v>3</v>
      </c>
      <c r="Y23" s="145">
        <f>'G-3'!M19</f>
        <v>1</v>
      </c>
      <c r="Z23" s="145">
        <f>'G-3'!M20</f>
        <v>5</v>
      </c>
      <c r="AA23" s="145">
        <f>'G-3'!M21</f>
        <v>0</v>
      </c>
      <c r="AB23" s="145">
        <f>'G-3'!M22</f>
        <v>0</v>
      </c>
      <c r="AC23" s="146"/>
      <c r="AD23" s="145">
        <f>'G-3'!T10</f>
        <v>5</v>
      </c>
      <c r="AE23" s="145">
        <f>'G-3'!T11</f>
        <v>7</v>
      </c>
      <c r="AF23" s="145">
        <f>'G-3'!T12</f>
        <v>9</v>
      </c>
      <c r="AG23" s="145">
        <f>'G-3'!T13</f>
        <v>11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10</v>
      </c>
      <c r="F24" s="145">
        <f t="shared" ref="F24:K24" si="21">C23+D23+E23+F23</f>
        <v>8</v>
      </c>
      <c r="G24" s="145">
        <f t="shared" si="21"/>
        <v>11</v>
      </c>
      <c r="H24" s="145">
        <f t="shared" si="21"/>
        <v>12</v>
      </c>
      <c r="I24" s="145">
        <f t="shared" si="21"/>
        <v>14</v>
      </c>
      <c r="J24" s="145">
        <f t="shared" si="21"/>
        <v>15</v>
      </c>
      <c r="K24" s="145">
        <f t="shared" si="21"/>
        <v>11</v>
      </c>
      <c r="L24" s="146"/>
      <c r="M24" s="145"/>
      <c r="N24" s="145"/>
      <c r="O24" s="145"/>
      <c r="P24" s="145">
        <f>M23+N23+O23+P23</f>
        <v>8</v>
      </c>
      <c r="Q24" s="145">
        <f t="shared" ref="Q24:AB24" si="22">N23+O23+P23+Q23</f>
        <v>14</v>
      </c>
      <c r="R24" s="145">
        <f t="shared" si="22"/>
        <v>12</v>
      </c>
      <c r="S24" s="145">
        <f t="shared" si="22"/>
        <v>10</v>
      </c>
      <c r="T24" s="145">
        <f t="shared" si="22"/>
        <v>10</v>
      </c>
      <c r="U24" s="145">
        <f t="shared" si="22"/>
        <v>5</v>
      </c>
      <c r="V24" s="145">
        <f t="shared" si="22"/>
        <v>6</v>
      </c>
      <c r="W24" s="145">
        <f t="shared" si="22"/>
        <v>7</v>
      </c>
      <c r="X24" s="145">
        <f t="shared" si="22"/>
        <v>8</v>
      </c>
      <c r="Y24" s="145">
        <f t="shared" si="22"/>
        <v>8</v>
      </c>
      <c r="Z24" s="145">
        <f t="shared" si="22"/>
        <v>11</v>
      </c>
      <c r="AA24" s="145">
        <f t="shared" si="22"/>
        <v>9</v>
      </c>
      <c r="AB24" s="145">
        <f t="shared" si="22"/>
        <v>6</v>
      </c>
      <c r="AC24" s="146"/>
      <c r="AD24" s="145"/>
      <c r="AE24" s="145"/>
      <c r="AF24" s="145"/>
      <c r="AG24" s="145">
        <f>AD23+AE23+AF23+AG23</f>
        <v>32</v>
      </c>
      <c r="AH24" s="145">
        <f t="shared" ref="AH24:AO24" si="23">AE23+AF23+AG23+AH23</f>
        <v>27</v>
      </c>
      <c r="AI24" s="145">
        <f t="shared" si="23"/>
        <v>20</v>
      </c>
      <c r="AJ24" s="145">
        <f t="shared" si="23"/>
        <v>11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0.8666666666666667</v>
      </c>
      <c r="H25" s="148"/>
      <c r="I25" s="148" t="s">
        <v>110</v>
      </c>
      <c r="J25" s="149">
        <f>DIRECCIONALIDAD!J30/100</f>
        <v>0.13333333333333333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1</v>
      </c>
      <c r="V25" s="148"/>
      <c r="W25" s="148"/>
      <c r="X25" s="148"/>
      <c r="Y25" s="148" t="s">
        <v>110</v>
      </c>
      <c r="Z25" s="149">
        <f>DIRECCIONALIDAD!J33/100</f>
        <v>0</v>
      </c>
      <c r="AA25" s="148"/>
      <c r="AB25" s="148"/>
      <c r="AC25" s="153"/>
      <c r="AD25" s="147"/>
      <c r="AE25" s="148" t="s">
        <v>108</v>
      </c>
      <c r="AF25" s="149">
        <f>DIRECCIONALIDAD!J34/100</f>
        <v>0</v>
      </c>
      <c r="AG25" s="148"/>
      <c r="AH25" s="148"/>
      <c r="AI25" s="148"/>
      <c r="AJ25" s="148" t="s">
        <v>109</v>
      </c>
      <c r="AK25" s="149">
        <f>DIRECCIONALIDAD!J35/100</f>
        <v>1</v>
      </c>
      <c r="AL25" s="148"/>
      <c r="AM25" s="148"/>
      <c r="AN25" s="148" t="s">
        <v>110</v>
      </c>
      <c r="AO25" s="151">
        <f>DIRECCIONALIDAD!J36/100</f>
        <v>0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138</v>
      </c>
      <c r="B26" s="155">
        <f>MAX(B24:K24)</f>
        <v>15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13</v>
      </c>
      <c r="H26" s="148"/>
      <c r="I26" s="148" t="s">
        <v>110</v>
      </c>
      <c r="J26" s="156">
        <f>+B26*J25</f>
        <v>2</v>
      </c>
      <c r="K26" s="150"/>
      <c r="L26" s="144"/>
      <c r="M26" s="155">
        <f>MAX(M24:AB24)</f>
        <v>14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14</v>
      </c>
      <c r="V26" s="148"/>
      <c r="W26" s="148"/>
      <c r="X26" s="148"/>
      <c r="Y26" s="148" t="s">
        <v>110</v>
      </c>
      <c r="Z26" s="157">
        <f>+M26*Z25</f>
        <v>0</v>
      </c>
      <c r="AA26" s="148"/>
      <c r="AB26" s="150"/>
      <c r="AC26" s="144"/>
      <c r="AD26" s="155">
        <f>MAX(AD24:AO24)</f>
        <v>32</v>
      </c>
      <c r="AE26" s="148" t="s">
        <v>108</v>
      </c>
      <c r="AF26" s="156">
        <f>+AD26*AF25</f>
        <v>0</v>
      </c>
      <c r="AG26" s="148"/>
      <c r="AH26" s="148"/>
      <c r="AI26" s="148"/>
      <c r="AJ26" s="148" t="s">
        <v>109</v>
      </c>
      <c r="AK26" s="156">
        <f>+AD26*AK25</f>
        <v>32</v>
      </c>
      <c r="AL26" s="148"/>
      <c r="AM26" s="148"/>
      <c r="AN26" s="148" t="s">
        <v>110</v>
      </c>
      <c r="AO26" s="158">
        <f>+AD26*AO25</f>
        <v>0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38" t="s">
        <v>104</v>
      </c>
      <c r="U27" s="238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6</v>
      </c>
      <c r="C28" s="145">
        <f>'G-4'!F11</f>
        <v>4</v>
      </c>
      <c r="D28" s="145">
        <f>'G-4'!F12</f>
        <v>2</v>
      </c>
      <c r="E28" s="145">
        <f>'G-4'!F13</f>
        <v>6</v>
      </c>
      <c r="F28" s="145">
        <f>'G-4'!F14</f>
        <v>4</v>
      </c>
      <c r="G28" s="145">
        <f>'G-4'!F15</f>
        <v>5</v>
      </c>
      <c r="H28" s="145">
        <f>'G-4'!F16</f>
        <v>2</v>
      </c>
      <c r="I28" s="145">
        <f>'G-4'!F17</f>
        <v>2</v>
      </c>
      <c r="J28" s="145">
        <f>'G-4'!F18</f>
        <v>2</v>
      </c>
      <c r="K28" s="145">
        <f>'G-4'!F19</f>
        <v>1</v>
      </c>
      <c r="L28" s="146"/>
      <c r="M28" s="145">
        <f>'G-4'!F20</f>
        <v>5</v>
      </c>
      <c r="N28" s="145">
        <f>'G-4'!F21</f>
        <v>2</v>
      </c>
      <c r="O28" s="145">
        <f>'G-4'!F22</f>
        <v>1</v>
      </c>
      <c r="P28" s="145">
        <f>'G-4'!M10</f>
        <v>3</v>
      </c>
      <c r="Q28" s="145">
        <f>'G-4'!M11</f>
        <v>4</v>
      </c>
      <c r="R28" s="145">
        <f>'G-4'!M12</f>
        <v>0</v>
      </c>
      <c r="S28" s="145">
        <f>'G-4'!M13</f>
        <v>2</v>
      </c>
      <c r="T28" s="145">
        <f>'G-4'!M14</f>
        <v>1</v>
      </c>
      <c r="U28" s="145">
        <f>'G-4'!M15</f>
        <v>1</v>
      </c>
      <c r="V28" s="145">
        <f>'G-4'!M16</f>
        <v>1</v>
      </c>
      <c r="W28" s="145">
        <f>'G-4'!M17</f>
        <v>1</v>
      </c>
      <c r="X28" s="145">
        <f>'G-4'!M18</f>
        <v>2</v>
      </c>
      <c r="Y28" s="145">
        <f>'G-4'!M19</f>
        <v>0</v>
      </c>
      <c r="Z28" s="145">
        <f>'G-4'!M20</f>
        <v>0</v>
      </c>
      <c r="AA28" s="145">
        <f>'G-4'!M21</f>
        <v>1</v>
      </c>
      <c r="AB28" s="145">
        <f>'G-4'!M22</f>
        <v>1</v>
      </c>
      <c r="AC28" s="146"/>
      <c r="AD28" s="145">
        <f>'G-4'!T10</f>
        <v>0</v>
      </c>
      <c r="AE28" s="145">
        <f>'G-4'!T11</f>
        <v>5</v>
      </c>
      <c r="AF28" s="145">
        <f>'G-4'!T12</f>
        <v>3</v>
      </c>
      <c r="AG28" s="145">
        <f>'G-4'!T13</f>
        <v>4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18</v>
      </c>
      <c r="F29" s="145">
        <f t="shared" ref="F29:K29" si="24">C28+D28+E28+F28</f>
        <v>16</v>
      </c>
      <c r="G29" s="145">
        <f t="shared" si="24"/>
        <v>17</v>
      </c>
      <c r="H29" s="145">
        <f t="shared" si="24"/>
        <v>17</v>
      </c>
      <c r="I29" s="145">
        <f t="shared" si="24"/>
        <v>13</v>
      </c>
      <c r="J29" s="145">
        <f t="shared" si="24"/>
        <v>11</v>
      </c>
      <c r="K29" s="145">
        <f t="shared" si="24"/>
        <v>7</v>
      </c>
      <c r="L29" s="146"/>
      <c r="M29" s="145"/>
      <c r="N29" s="145"/>
      <c r="O29" s="145"/>
      <c r="P29" s="145">
        <f>M28+N28+O28+P28</f>
        <v>11</v>
      </c>
      <c r="Q29" s="145">
        <f t="shared" ref="Q29:AB29" si="25">N28+O28+P28+Q28</f>
        <v>10</v>
      </c>
      <c r="R29" s="145">
        <f t="shared" si="25"/>
        <v>8</v>
      </c>
      <c r="S29" s="145">
        <f t="shared" si="25"/>
        <v>9</v>
      </c>
      <c r="T29" s="145">
        <f t="shared" si="25"/>
        <v>7</v>
      </c>
      <c r="U29" s="145">
        <f t="shared" si="25"/>
        <v>4</v>
      </c>
      <c r="V29" s="145">
        <f t="shared" si="25"/>
        <v>5</v>
      </c>
      <c r="W29" s="145">
        <f t="shared" si="25"/>
        <v>4</v>
      </c>
      <c r="X29" s="145">
        <f t="shared" si="25"/>
        <v>5</v>
      </c>
      <c r="Y29" s="145">
        <f t="shared" si="25"/>
        <v>4</v>
      </c>
      <c r="Z29" s="145">
        <f t="shared" si="25"/>
        <v>3</v>
      </c>
      <c r="AA29" s="145">
        <f t="shared" si="25"/>
        <v>3</v>
      </c>
      <c r="AB29" s="145">
        <f t="shared" si="25"/>
        <v>2</v>
      </c>
      <c r="AC29" s="146"/>
      <c r="AD29" s="145"/>
      <c r="AE29" s="145"/>
      <c r="AF29" s="145"/>
      <c r="AG29" s="145">
        <f>AD28+AE28+AF28+AG28</f>
        <v>12</v>
      </c>
      <c r="AH29" s="145">
        <f t="shared" ref="AH29:AO29" si="26">AE28+AF28+AG28+AH28</f>
        <v>12</v>
      </c>
      <c r="AI29" s="145">
        <f t="shared" si="26"/>
        <v>7</v>
      </c>
      <c r="AJ29" s="145">
        <f t="shared" si="26"/>
        <v>4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0.16666666666666663</v>
      </c>
      <c r="E30" s="148"/>
      <c r="F30" s="148" t="s">
        <v>109</v>
      </c>
      <c r="G30" s="149">
        <f>DIRECCIONALIDAD!J38/100</f>
        <v>0.83333333333333348</v>
      </c>
      <c r="H30" s="148"/>
      <c r="I30" s="148" t="s">
        <v>110</v>
      </c>
      <c r="J30" s="149">
        <f>DIRECCIONALIDAD!J39/100</f>
        <v>0</v>
      </c>
      <c r="K30" s="150"/>
      <c r="L30" s="144"/>
      <c r="M30" s="147"/>
      <c r="N30" s="148"/>
      <c r="O30" s="148" t="s">
        <v>108</v>
      </c>
      <c r="P30" s="149">
        <f>DIRECCIONALIDAD!J40/100</f>
        <v>0.27272727272727271</v>
      </c>
      <c r="Q30" s="148"/>
      <c r="R30" s="148"/>
      <c r="S30" s="148"/>
      <c r="T30" s="148" t="s">
        <v>109</v>
      </c>
      <c r="U30" s="149">
        <f>DIRECCIONALIDAD!J41/100</f>
        <v>0.54545454545454541</v>
      </c>
      <c r="V30" s="148"/>
      <c r="W30" s="148"/>
      <c r="X30" s="148"/>
      <c r="Y30" s="148" t="s">
        <v>110</v>
      </c>
      <c r="Z30" s="149">
        <f>DIRECCIONALIDAD!J42/100</f>
        <v>0.18181818181818182</v>
      </c>
      <c r="AA30" s="148"/>
      <c r="AB30" s="150"/>
      <c r="AC30" s="144"/>
      <c r="AD30" s="147"/>
      <c r="AE30" s="148" t="s">
        <v>108</v>
      </c>
      <c r="AF30" s="149">
        <f>DIRECCIONALIDAD!J43/100</f>
        <v>0</v>
      </c>
      <c r="AG30" s="148"/>
      <c r="AH30" s="148"/>
      <c r="AI30" s="148"/>
      <c r="AJ30" s="148" t="s">
        <v>109</v>
      </c>
      <c r="AK30" s="149">
        <f>DIRECCIONALIDAD!J44/100</f>
        <v>1</v>
      </c>
      <c r="AL30" s="148"/>
      <c r="AM30" s="148"/>
      <c r="AN30" s="148" t="s">
        <v>110</v>
      </c>
      <c r="AO30" s="151">
        <f>DIRECCIONALIDAD!J45/100</f>
        <v>0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138</v>
      </c>
      <c r="B31" s="155">
        <f>MAX(B29:K29)</f>
        <v>18</v>
      </c>
      <c r="C31" s="148" t="s">
        <v>108</v>
      </c>
      <c r="D31" s="156">
        <f>+B31*D30</f>
        <v>2.9999999999999991</v>
      </c>
      <c r="E31" s="148"/>
      <c r="F31" s="148" t="s">
        <v>109</v>
      </c>
      <c r="G31" s="156">
        <f>+B31*G30</f>
        <v>15.000000000000004</v>
      </c>
      <c r="H31" s="148"/>
      <c r="I31" s="148" t="s">
        <v>110</v>
      </c>
      <c r="J31" s="156">
        <f>+B31*J30</f>
        <v>0</v>
      </c>
      <c r="K31" s="150"/>
      <c r="L31" s="144"/>
      <c r="M31" s="155">
        <f>MAX(M29:AB29)</f>
        <v>11</v>
      </c>
      <c r="N31" s="148"/>
      <c r="O31" s="148" t="s">
        <v>108</v>
      </c>
      <c r="P31" s="157">
        <f>+M31*P30</f>
        <v>3</v>
      </c>
      <c r="Q31" s="148"/>
      <c r="R31" s="148"/>
      <c r="S31" s="148"/>
      <c r="T31" s="148" t="s">
        <v>109</v>
      </c>
      <c r="U31" s="157">
        <f>+M31*U30</f>
        <v>6</v>
      </c>
      <c r="V31" s="148"/>
      <c r="W31" s="148"/>
      <c r="X31" s="148"/>
      <c r="Y31" s="148" t="s">
        <v>110</v>
      </c>
      <c r="Z31" s="157">
        <f>+M31*Z30</f>
        <v>2</v>
      </c>
      <c r="AA31" s="148"/>
      <c r="AB31" s="150"/>
      <c r="AC31" s="144"/>
      <c r="AD31" s="155">
        <f>MAX(AD29:AO29)</f>
        <v>12</v>
      </c>
      <c r="AE31" s="148" t="s">
        <v>108</v>
      </c>
      <c r="AF31" s="156">
        <f>+AD31*AF30</f>
        <v>0</v>
      </c>
      <c r="AG31" s="148"/>
      <c r="AH31" s="148"/>
      <c r="AI31" s="148"/>
      <c r="AJ31" s="148" t="s">
        <v>109</v>
      </c>
      <c r="AK31" s="156">
        <f>+AD31*AK30</f>
        <v>12</v>
      </c>
      <c r="AL31" s="148"/>
      <c r="AM31" s="148"/>
      <c r="AN31" s="148" t="s">
        <v>110</v>
      </c>
      <c r="AO31" s="158">
        <f>+AD31*AO30</f>
        <v>0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38" t="s">
        <v>104</v>
      </c>
      <c r="U32" s="238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13</v>
      </c>
      <c r="C33" s="145">
        <f t="shared" ref="C33:K33" si="27">C13+C18+C23+C28</f>
        <v>9</v>
      </c>
      <c r="D33" s="145">
        <f t="shared" si="27"/>
        <v>3</v>
      </c>
      <c r="E33" s="145">
        <f t="shared" si="27"/>
        <v>10</v>
      </c>
      <c r="F33" s="145">
        <f t="shared" si="27"/>
        <v>9</v>
      </c>
      <c r="G33" s="145">
        <f t="shared" si="27"/>
        <v>12</v>
      </c>
      <c r="H33" s="145">
        <f t="shared" si="27"/>
        <v>6</v>
      </c>
      <c r="I33" s="145">
        <f t="shared" si="27"/>
        <v>6</v>
      </c>
      <c r="J33" s="145">
        <f t="shared" si="27"/>
        <v>8</v>
      </c>
      <c r="K33" s="145">
        <f t="shared" si="27"/>
        <v>4</v>
      </c>
      <c r="L33" s="146"/>
      <c r="M33" s="145">
        <f>M13+M18+M23+M28</f>
        <v>6</v>
      </c>
      <c r="N33" s="145">
        <f t="shared" ref="N33:AB33" si="28">N13+N18+N23+N28</f>
        <v>7</v>
      </c>
      <c r="O33" s="145">
        <f t="shared" si="28"/>
        <v>6</v>
      </c>
      <c r="P33" s="145">
        <f t="shared" si="28"/>
        <v>9</v>
      </c>
      <c r="Q33" s="145">
        <f t="shared" si="28"/>
        <v>11</v>
      </c>
      <c r="R33" s="145">
        <f t="shared" si="28"/>
        <v>1</v>
      </c>
      <c r="S33" s="145">
        <f t="shared" si="28"/>
        <v>3</v>
      </c>
      <c r="T33" s="145">
        <f t="shared" si="28"/>
        <v>3</v>
      </c>
      <c r="U33" s="145">
        <f t="shared" si="28"/>
        <v>2</v>
      </c>
      <c r="V33" s="145">
        <f t="shared" si="28"/>
        <v>3</v>
      </c>
      <c r="W33" s="145">
        <f t="shared" si="28"/>
        <v>3</v>
      </c>
      <c r="X33" s="145">
        <f t="shared" si="28"/>
        <v>5</v>
      </c>
      <c r="Y33" s="145">
        <f t="shared" si="28"/>
        <v>2</v>
      </c>
      <c r="Z33" s="145">
        <f t="shared" si="28"/>
        <v>10</v>
      </c>
      <c r="AA33" s="145">
        <f t="shared" si="28"/>
        <v>1</v>
      </c>
      <c r="AB33" s="145">
        <f t="shared" si="28"/>
        <v>1</v>
      </c>
      <c r="AC33" s="146"/>
      <c r="AD33" s="145">
        <f>AD13+AD18+AD23+AD28</f>
        <v>7</v>
      </c>
      <c r="AE33" s="145">
        <f t="shared" ref="AE33:AO33" si="29">AE13+AE18+AE23+AE28</f>
        <v>13</v>
      </c>
      <c r="AF33" s="145">
        <f t="shared" si="29"/>
        <v>13</v>
      </c>
      <c r="AG33" s="145">
        <f t="shared" si="29"/>
        <v>15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35</v>
      </c>
      <c r="F34" s="145">
        <f t="shared" ref="F34:K34" si="30">C33+D33+E33+F33</f>
        <v>31</v>
      </c>
      <c r="G34" s="145">
        <f t="shared" si="30"/>
        <v>34</v>
      </c>
      <c r="H34" s="145">
        <f t="shared" si="30"/>
        <v>37</v>
      </c>
      <c r="I34" s="145">
        <f t="shared" si="30"/>
        <v>33</v>
      </c>
      <c r="J34" s="145">
        <f t="shared" si="30"/>
        <v>32</v>
      </c>
      <c r="K34" s="145">
        <f t="shared" si="30"/>
        <v>24</v>
      </c>
      <c r="L34" s="146"/>
      <c r="M34" s="145"/>
      <c r="N34" s="145"/>
      <c r="O34" s="145"/>
      <c r="P34" s="145">
        <f>M33+N33+O33+P33</f>
        <v>28</v>
      </c>
      <c r="Q34" s="145">
        <f t="shared" ref="Q34:AB34" si="31">N33+O33+P33+Q33</f>
        <v>33</v>
      </c>
      <c r="R34" s="145">
        <f t="shared" si="31"/>
        <v>27</v>
      </c>
      <c r="S34" s="145">
        <f t="shared" si="31"/>
        <v>24</v>
      </c>
      <c r="T34" s="145">
        <f t="shared" si="31"/>
        <v>18</v>
      </c>
      <c r="U34" s="145">
        <f t="shared" si="31"/>
        <v>9</v>
      </c>
      <c r="V34" s="145">
        <f t="shared" si="31"/>
        <v>11</v>
      </c>
      <c r="W34" s="145">
        <f t="shared" si="31"/>
        <v>11</v>
      </c>
      <c r="X34" s="145">
        <f t="shared" si="31"/>
        <v>13</v>
      </c>
      <c r="Y34" s="145">
        <f t="shared" si="31"/>
        <v>13</v>
      </c>
      <c r="Z34" s="145">
        <f t="shared" si="31"/>
        <v>20</v>
      </c>
      <c r="AA34" s="145">
        <f t="shared" si="31"/>
        <v>18</v>
      </c>
      <c r="AB34" s="145">
        <f t="shared" si="31"/>
        <v>14</v>
      </c>
      <c r="AC34" s="146"/>
      <c r="AD34" s="145"/>
      <c r="AE34" s="145"/>
      <c r="AF34" s="145"/>
      <c r="AG34" s="145">
        <f>AD33+AE33+AF33+AG33</f>
        <v>48</v>
      </c>
      <c r="AH34" s="145">
        <f t="shared" ref="AH34:AO34" si="32">AE33+AF33+AG33+AH33</f>
        <v>41</v>
      </c>
      <c r="AI34" s="145">
        <f t="shared" si="32"/>
        <v>28</v>
      </c>
      <c r="AJ34" s="145">
        <f t="shared" si="32"/>
        <v>15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39"/>
      <c r="R36" s="239"/>
      <c r="S36" s="239"/>
      <c r="T36" s="239"/>
      <c r="U36" s="239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2016-11-04T14:04:51Z</cp:lastPrinted>
  <dcterms:created xsi:type="dcterms:W3CDTF">1998-04-02T13:38:56Z</dcterms:created>
  <dcterms:modified xsi:type="dcterms:W3CDTF">2020-05-21T17:44:30Z</dcterms:modified>
</cp:coreProperties>
</file>